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28" activeTab="1"/>
  </bookViews>
  <sheets>
    <sheet name="Приложение 2" sheetId="1" r:id="rId1"/>
    <sheet name="Приложение 3" sheetId="7" r:id="rId2"/>
  </sheets>
  <definedNames>
    <definedName name="_xlnm.Print_Titles" localSheetId="0">'Приложение 2'!$5:$6</definedName>
    <definedName name="_xlnm.Print_Titles" localSheetId="1">'Приложение 3'!$5:$6</definedName>
    <definedName name="_xlnm.Print_Area" localSheetId="0">'Приложение 2'!$A$1:$H$385</definedName>
    <definedName name="_xlnm.Print_Area" localSheetId="1">'Приложение 3'!$A$1:$D$77</definedName>
  </definedNames>
  <calcPr calcId="124519"/>
</workbook>
</file>

<file path=xl/calcChain.xml><?xml version="1.0" encoding="utf-8"?>
<calcChain xmlns="http://schemas.openxmlformats.org/spreadsheetml/2006/main">
  <c r="D70" i="7"/>
  <c r="D62"/>
  <c r="D60"/>
  <c r="D58"/>
  <c r="D38"/>
  <c r="D55"/>
  <c r="D56"/>
  <c r="D17"/>
  <c r="D31"/>
  <c r="D15"/>
  <c r="D13"/>
  <c r="D11"/>
  <c r="D10"/>
  <c r="D9"/>
  <c r="D8"/>
  <c r="G339" i="1" l="1"/>
  <c r="G338" s="1"/>
  <c r="G262"/>
  <c r="H262"/>
  <c r="G26"/>
  <c r="D57" i="7"/>
  <c r="H314" i="1"/>
  <c r="H313" s="1"/>
  <c r="H310" s="1"/>
  <c r="H309" s="1"/>
  <c r="G314"/>
  <c r="G313" s="1"/>
  <c r="G310" s="1"/>
  <c r="G309" s="1"/>
  <c r="H248"/>
  <c r="H247" s="1"/>
  <c r="G248"/>
  <c r="G247" s="1"/>
  <c r="H181"/>
  <c r="H180" s="1"/>
  <c r="G181"/>
  <c r="G180" s="1"/>
  <c r="H163"/>
  <c r="G163"/>
  <c r="H28"/>
  <c r="G28"/>
  <c r="H35"/>
  <c r="H34" s="1"/>
  <c r="G35"/>
  <c r="G34" s="1"/>
  <c r="H32"/>
  <c r="G32"/>
  <c r="G312" l="1"/>
  <c r="G311" s="1"/>
  <c r="H312"/>
  <c r="H311" s="1"/>
  <c r="D49" i="7"/>
  <c r="H298" i="1" l="1"/>
  <c r="H297" s="1"/>
  <c r="G298"/>
  <c r="G297" s="1"/>
  <c r="H295"/>
  <c r="H294" s="1"/>
  <c r="G295"/>
  <c r="G294" s="1"/>
  <c r="H102"/>
  <c r="H87"/>
  <c r="H233"/>
  <c r="H203" l="1"/>
  <c r="H202" s="1"/>
  <c r="H201" s="1"/>
  <c r="G203"/>
  <c r="G202" s="1"/>
  <c r="G201" s="1"/>
  <c r="H119" l="1"/>
  <c r="H118" s="1"/>
  <c r="G119"/>
  <c r="G118" s="1"/>
  <c r="D20" i="7" l="1"/>
  <c r="D19" s="1"/>
  <c r="D18" s="1"/>
  <c r="D24"/>
  <c r="D23" s="1"/>
  <c r="D22" s="1"/>
  <c r="D27"/>
  <c r="D26" s="1"/>
  <c r="D25" s="1"/>
  <c r="H25" i="1"/>
  <c r="H280"/>
  <c r="H279" s="1"/>
  <c r="G280"/>
  <c r="G279" s="1"/>
  <c r="H122"/>
  <c r="H121" s="1"/>
  <c r="G122"/>
  <c r="G121" s="1"/>
  <c r="H128"/>
  <c r="H127" s="1"/>
  <c r="G128"/>
  <c r="G127" s="1"/>
  <c r="H125"/>
  <c r="H124" s="1"/>
  <c r="G125"/>
  <c r="G124" s="1"/>
  <c r="H207"/>
  <c r="H206" s="1"/>
  <c r="G207"/>
  <c r="G206" s="1"/>
  <c r="G117" l="1"/>
  <c r="G116" s="1"/>
  <c r="G115" s="1"/>
  <c r="H117"/>
  <c r="H116" s="1"/>
  <c r="H115" s="1"/>
  <c r="H304" l="1"/>
  <c r="H303" s="1"/>
  <c r="G304"/>
  <c r="G303" s="1"/>
  <c r="H271"/>
  <c r="H270" s="1"/>
  <c r="G271"/>
  <c r="G270" s="1"/>
  <c r="H268"/>
  <c r="H267" s="1"/>
  <c r="G268"/>
  <c r="G267" s="1"/>
  <c r="H251"/>
  <c r="H250" s="1"/>
  <c r="G251"/>
  <c r="H213"/>
  <c r="H212" s="1"/>
  <c r="G213"/>
  <c r="G212" s="1"/>
  <c r="H189"/>
  <c r="H188" s="1"/>
  <c r="H187" s="1"/>
  <c r="G189"/>
  <c r="G188" s="1"/>
  <c r="G187" s="1"/>
  <c r="H184"/>
  <c r="H183" s="1"/>
  <c r="G184"/>
  <c r="G183" s="1"/>
  <c r="H174"/>
  <c r="G174"/>
  <c r="H172"/>
  <c r="G172"/>
  <c r="G250" l="1"/>
  <c r="G171"/>
  <c r="H171"/>
  <c r="G170"/>
  <c r="H170"/>
  <c r="H292"/>
  <c r="H291" s="1"/>
  <c r="G292"/>
  <c r="G291" s="1"/>
  <c r="H289"/>
  <c r="H288" s="1"/>
  <c r="G289"/>
  <c r="G288" s="1"/>
  <c r="H286"/>
  <c r="H285" s="1"/>
  <c r="G286"/>
  <c r="G285" s="1"/>
  <c r="H283"/>
  <c r="H282" s="1"/>
  <c r="G283"/>
  <c r="G282" s="1"/>
  <c r="H277"/>
  <c r="H276" s="1"/>
  <c r="G277"/>
  <c r="G276" s="1"/>
  <c r="H274"/>
  <c r="H273" s="1"/>
  <c r="G274"/>
  <c r="G273" s="1"/>
  <c r="G266" l="1"/>
  <c r="H266"/>
  <c r="H264"/>
  <c r="H261" s="1"/>
  <c r="G264"/>
  <c r="G261" s="1"/>
  <c r="H259"/>
  <c r="H258" s="1"/>
  <c r="G259"/>
  <c r="G258" s="1"/>
  <c r="H257" l="1"/>
  <c r="H256" s="1"/>
  <c r="G257"/>
  <c r="G256" s="1"/>
  <c r="H235"/>
  <c r="H234" s="1"/>
  <c r="G235"/>
  <c r="G234" s="1"/>
  <c r="H178" l="1"/>
  <c r="H177" s="1"/>
  <c r="H176" s="1"/>
  <c r="G178"/>
  <c r="G177" s="1"/>
  <c r="G176" s="1"/>
  <c r="H307"/>
  <c r="H306" s="1"/>
  <c r="H302" s="1"/>
  <c r="H301" s="1"/>
  <c r="H300" s="1"/>
  <c r="G307"/>
  <c r="G306" s="1"/>
  <c r="H345"/>
  <c r="H344" s="1"/>
  <c r="G345"/>
  <c r="G344" s="1"/>
  <c r="G302" l="1"/>
  <c r="G301" s="1"/>
  <c r="G300" s="1"/>
  <c r="G240"/>
  <c r="G239" s="1"/>
  <c r="H240"/>
  <c r="H239" s="1"/>
  <c r="G52" l="1"/>
  <c r="G51" s="1"/>
  <c r="H52"/>
  <c r="H51" s="1"/>
  <c r="G210"/>
  <c r="G209" s="1"/>
  <c r="H210"/>
  <c r="H209" s="1"/>
  <c r="G232"/>
  <c r="H232"/>
  <c r="G224"/>
  <c r="G223" s="1"/>
  <c r="G222" s="1"/>
  <c r="G221" s="1"/>
  <c r="H224"/>
  <c r="H223" s="1"/>
  <c r="H222" s="1"/>
  <c r="H221" s="1"/>
  <c r="G94"/>
  <c r="G93" s="1"/>
  <c r="H94"/>
  <c r="H93" s="1"/>
  <c r="G71"/>
  <c r="H71"/>
  <c r="G24" l="1"/>
  <c r="H24"/>
  <c r="H350"/>
  <c r="H349" s="1"/>
  <c r="H348" s="1"/>
  <c r="H347" s="1"/>
  <c r="G350"/>
  <c r="G349" s="1"/>
  <c r="G348" s="1"/>
  <c r="G347" s="1"/>
  <c r="H330"/>
  <c r="G330"/>
  <c r="H73"/>
  <c r="G73"/>
  <c r="H64"/>
  <c r="H63" s="1"/>
  <c r="H62" s="1"/>
  <c r="G64"/>
  <c r="G63" s="1"/>
  <c r="G62" s="1"/>
  <c r="G19"/>
  <c r="G18" s="1"/>
  <c r="G17" s="1"/>
  <c r="G16" s="1"/>
  <c r="H19"/>
  <c r="H18" s="1"/>
  <c r="H17" s="1"/>
  <c r="H16" s="1"/>
  <c r="G332"/>
  <c r="G329" s="1"/>
  <c r="G328" s="1"/>
  <c r="H332"/>
  <c r="H329" s="1"/>
  <c r="H328" s="1"/>
  <c r="D53" i="7"/>
  <c r="D52" s="1"/>
  <c r="D48"/>
  <c r="D47" s="1"/>
  <c r="D46" s="1"/>
  <c r="H91" i="1"/>
  <c r="G91"/>
  <c r="H205" l="1"/>
  <c r="H200" s="1"/>
  <c r="G205"/>
  <c r="G200" s="1"/>
  <c r="D45" i="7"/>
  <c r="H168" i="1" l="1"/>
  <c r="H167" s="1"/>
  <c r="G168"/>
  <c r="G167" s="1"/>
  <c r="H376"/>
  <c r="H375" s="1"/>
  <c r="G376"/>
  <c r="G375" s="1"/>
  <c r="G363"/>
  <c r="G342" l="1"/>
  <c r="G341" s="1"/>
  <c r="H342"/>
  <c r="H341" s="1"/>
  <c r="G336"/>
  <c r="G335" s="1"/>
  <c r="H336"/>
  <c r="H335" s="1"/>
  <c r="G326"/>
  <c r="G325" s="1"/>
  <c r="G324" s="1"/>
  <c r="H326"/>
  <c r="H325" s="1"/>
  <c r="H324" s="1"/>
  <c r="G322"/>
  <c r="G321" s="1"/>
  <c r="G320" s="1"/>
  <c r="H322"/>
  <c r="H321" s="1"/>
  <c r="H320" s="1"/>
  <c r="G77"/>
  <c r="H77"/>
  <c r="G82"/>
  <c r="H82"/>
  <c r="G86"/>
  <c r="H86"/>
  <c r="G89"/>
  <c r="G88" s="1"/>
  <c r="H89"/>
  <c r="H88" s="1"/>
  <c r="G334" l="1"/>
  <c r="G319" s="1"/>
  <c r="H334"/>
  <c r="H319" s="1"/>
  <c r="H318" l="1"/>
  <c r="G318"/>
  <c r="G317" s="1"/>
  <c r="G362"/>
  <c r="G361" s="1"/>
  <c r="G360" s="1"/>
  <c r="G359" s="1"/>
  <c r="H363"/>
  <c r="H362" s="1"/>
  <c r="H361" s="1"/>
  <c r="H360" s="1"/>
  <c r="H359" s="1"/>
  <c r="D44" i="7"/>
  <c r="D43" s="1"/>
  <c r="D42" s="1"/>
  <c r="D41" s="1"/>
  <c r="D40" s="1"/>
  <c r="D39" s="1"/>
  <c r="D68"/>
  <c r="D67" s="1"/>
  <c r="D66" s="1"/>
  <c r="D65" s="1"/>
  <c r="D64" s="1"/>
  <c r="D63" s="1"/>
  <c r="G165" i="1"/>
  <c r="G162" s="1"/>
  <c r="H165"/>
  <c r="H162" s="1"/>
  <c r="G158"/>
  <c r="G157" s="1"/>
  <c r="G156" s="1"/>
  <c r="G155" s="1"/>
  <c r="G154" s="1"/>
  <c r="H158"/>
  <c r="H157" s="1"/>
  <c r="H156" s="1"/>
  <c r="H155" s="1"/>
  <c r="H154" s="1"/>
  <c r="H317" l="1"/>
  <c r="H316" s="1"/>
  <c r="G316"/>
  <c r="H161"/>
  <c r="H160" s="1"/>
  <c r="G161"/>
  <c r="G160" s="1"/>
  <c r="G374"/>
  <c r="G373" s="1"/>
  <c r="H374"/>
  <c r="H373" s="1"/>
  <c r="G254"/>
  <c r="G253" s="1"/>
  <c r="G246" s="1"/>
  <c r="H254"/>
  <c r="H253" s="1"/>
  <c r="H246" s="1"/>
  <c r="G243"/>
  <c r="H243"/>
  <c r="H242" s="1"/>
  <c r="H238" s="1"/>
  <c r="G193"/>
  <c r="G192" s="1"/>
  <c r="H193"/>
  <c r="H192" s="1"/>
  <c r="G242" l="1"/>
  <c r="G238" s="1"/>
  <c r="H48" l="1"/>
  <c r="G48"/>
  <c r="G47" l="1"/>
  <c r="G46" s="1"/>
  <c r="H47"/>
  <c r="H46" s="1"/>
  <c r="H198"/>
  <c r="G198"/>
  <c r="H219"/>
  <c r="H218" s="1"/>
  <c r="H217" s="1"/>
  <c r="H216" s="1"/>
  <c r="G219"/>
  <c r="G218" s="1"/>
  <c r="G217" s="1"/>
  <c r="G216" s="1"/>
  <c r="H108"/>
  <c r="H107" s="1"/>
  <c r="G108"/>
  <c r="G107" s="1"/>
  <c r="H81"/>
  <c r="H80" s="1"/>
  <c r="G81"/>
  <c r="H55"/>
  <c r="H54" s="1"/>
  <c r="H50" s="1"/>
  <c r="H45" s="1"/>
  <c r="G55"/>
  <c r="G54" s="1"/>
  <c r="G50" s="1"/>
  <c r="G45" l="1"/>
  <c r="H197"/>
  <c r="G197"/>
  <c r="G80"/>
  <c r="D30" i="7" l="1"/>
  <c r="D29" s="1"/>
  <c r="D28" s="1"/>
  <c r="D21" s="1"/>
  <c r="G136" i="1"/>
  <c r="G135" s="1"/>
  <c r="H136"/>
  <c r="H135" s="1"/>
  <c r="G139"/>
  <c r="G138" s="1"/>
  <c r="H139"/>
  <c r="H138" s="1"/>
  <c r="G13" l="1"/>
  <c r="G12" s="1"/>
  <c r="G11" s="1"/>
  <c r="G10" s="1"/>
  <c r="G9" s="1"/>
  <c r="H13"/>
  <c r="H12" s="1"/>
  <c r="H11" s="1"/>
  <c r="H10" s="1"/>
  <c r="H9" s="1"/>
  <c r="D76" i="7"/>
  <c r="D75" s="1"/>
  <c r="D74" s="1"/>
  <c r="D73" s="1"/>
  <c r="D72" s="1"/>
  <c r="D71" s="1"/>
  <c r="D61"/>
  <c r="D36"/>
  <c r="D35" s="1"/>
  <c r="D34" s="1"/>
  <c r="D33" s="1"/>
  <c r="D32" s="1"/>
  <c r="D12"/>
  <c r="D14" l="1"/>
  <c r="H237" i="1"/>
  <c r="G237"/>
  <c r="G191"/>
  <c r="G186" s="1"/>
  <c r="H191"/>
  <c r="H186" s="1"/>
  <c r="D69" i="7" l="1"/>
  <c r="D16"/>
  <c r="D7" l="1"/>
  <c r="D37"/>
  <c r="D59"/>
  <c r="G382" i="1"/>
  <c r="G381" s="1"/>
  <c r="G380" s="1"/>
  <c r="G379" s="1"/>
  <c r="H382"/>
  <c r="H381" s="1"/>
  <c r="H380" s="1"/>
  <c r="H379" s="1"/>
  <c r="G371"/>
  <c r="G370" s="1"/>
  <c r="G369" s="1"/>
  <c r="H371"/>
  <c r="H370" s="1"/>
  <c r="H369" s="1"/>
  <c r="D77" i="7" l="1"/>
  <c r="H368" i="1"/>
  <c r="H367" s="1"/>
  <c r="G368"/>
  <c r="G367" s="1"/>
  <c r="G366" s="1"/>
  <c r="H378"/>
  <c r="G378"/>
  <c r="G357"/>
  <c r="G356" s="1"/>
  <c r="G355" s="1"/>
  <c r="G354" s="1"/>
  <c r="G353" s="1"/>
  <c r="G352" s="1"/>
  <c r="H357"/>
  <c r="H356" s="1"/>
  <c r="H355" s="1"/>
  <c r="H354" s="1"/>
  <c r="H353" s="1"/>
  <c r="H352" s="1"/>
  <c r="G230"/>
  <c r="G229" s="1"/>
  <c r="G228" s="1"/>
  <c r="H230"/>
  <c r="H229" s="1"/>
  <c r="H228" s="1"/>
  <c r="G196"/>
  <c r="G195" s="1"/>
  <c r="G153" s="1"/>
  <c r="H196"/>
  <c r="H195" s="1"/>
  <c r="H153" s="1"/>
  <c r="G365" l="1"/>
  <c r="H366"/>
  <c r="H365" s="1"/>
  <c r="G245"/>
  <c r="H245"/>
  <c r="H227"/>
  <c r="G227"/>
  <c r="H133"/>
  <c r="H132" s="1"/>
  <c r="G133"/>
  <c r="G132" s="1"/>
  <c r="G131" s="1"/>
  <c r="G150"/>
  <c r="G149" s="1"/>
  <c r="G148" s="1"/>
  <c r="G147" s="1"/>
  <c r="H150"/>
  <c r="H149" s="1"/>
  <c r="H148" s="1"/>
  <c r="H147" s="1"/>
  <c r="H226" l="1"/>
  <c r="H215" s="1"/>
  <c r="H152" s="1"/>
  <c r="G226"/>
  <c r="H131"/>
  <c r="H130" s="1"/>
  <c r="G130"/>
  <c r="G152" l="1"/>
  <c r="G215"/>
  <c r="H145"/>
  <c r="H144" s="1"/>
  <c r="H143" s="1"/>
  <c r="H142" s="1"/>
  <c r="G145"/>
  <c r="G144" s="1"/>
  <c r="G143" s="1"/>
  <c r="G142" s="1"/>
  <c r="H141" l="1"/>
  <c r="H114" s="1"/>
  <c r="G141"/>
  <c r="G114" s="1"/>
  <c r="G112"/>
  <c r="G111" s="1"/>
  <c r="G110" s="1"/>
  <c r="H112"/>
  <c r="H111" s="1"/>
  <c r="H110" s="1"/>
  <c r="G101"/>
  <c r="G100" s="1"/>
  <c r="G99" s="1"/>
  <c r="G98" s="1"/>
  <c r="H101"/>
  <c r="H100" s="1"/>
  <c r="H99" s="1"/>
  <c r="H98" s="1"/>
  <c r="G85"/>
  <c r="G84" s="1"/>
  <c r="G79" s="1"/>
  <c r="H85"/>
  <c r="H84" s="1"/>
  <c r="H79" s="1"/>
  <c r="H76"/>
  <c r="H75" s="1"/>
  <c r="G76"/>
  <c r="G75" s="1"/>
  <c r="G60"/>
  <c r="G59" s="1"/>
  <c r="H60"/>
  <c r="H59" s="1"/>
  <c r="G42"/>
  <c r="G41" s="1"/>
  <c r="G40" s="1"/>
  <c r="G39" s="1"/>
  <c r="G38" s="1"/>
  <c r="G37" s="1"/>
  <c r="H42"/>
  <c r="H41" s="1"/>
  <c r="H40" s="1"/>
  <c r="H39" s="1"/>
  <c r="H38" s="1"/>
  <c r="H37" s="1"/>
  <c r="G31"/>
  <c r="H31"/>
  <c r="G23"/>
  <c r="G22" s="1"/>
  <c r="H26"/>
  <c r="H23" s="1"/>
  <c r="G97" l="1"/>
  <c r="G96" s="1"/>
  <c r="G21"/>
  <c r="G15" s="1"/>
  <c r="H97"/>
  <c r="H96" s="1"/>
  <c r="H22"/>
  <c r="H21" s="1"/>
  <c r="H15" s="1"/>
  <c r="H106"/>
  <c r="H105" s="1"/>
  <c r="G106"/>
  <c r="G105" s="1"/>
  <c r="H58"/>
  <c r="H57" s="1"/>
  <c r="G58"/>
  <c r="G57" s="1"/>
  <c r="H69"/>
  <c r="H68" s="1"/>
  <c r="G69"/>
  <c r="G68" s="1"/>
  <c r="H67" l="1"/>
  <c r="H66" s="1"/>
  <c r="H44" s="1"/>
  <c r="H8" s="1"/>
  <c r="G67"/>
  <c r="G66" s="1"/>
  <c r="G44" s="1"/>
  <c r="G8" s="1"/>
  <c r="G7" s="1"/>
  <c r="H104"/>
  <c r="H103" s="1"/>
  <c r="G104"/>
  <c r="G103" s="1"/>
  <c r="H7" l="1"/>
  <c r="H385" l="1"/>
  <c r="G385"/>
</calcChain>
</file>

<file path=xl/sharedStrings.xml><?xml version="1.0" encoding="utf-8"?>
<sst xmlns="http://schemas.openxmlformats.org/spreadsheetml/2006/main" count="1613" uniqueCount="316">
  <si>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</si>
  <si>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</si>
  <si>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</si>
  <si>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</si>
  <si>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</si>
  <si>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</si>
  <si>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Администрация Натальинского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</si>
  <si>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</si>
  <si>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</si>
  <si>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</si>
  <si>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</si>
  <si>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</si>
  <si>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</si>
  <si>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</si>
  <si>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центрального аппарата</t>
  </si>
  <si>
    <t>100 </t>
  </si>
  <si>
    <t>120 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</si>
  <si>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</si>
  <si>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</si>
  <si>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</si>
  <si>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</si>
  <si>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15 1 01 92010</t>
  </si>
  <si>
    <t>Иные межбюджетные трансферты</t>
  </si>
  <si>
    <t>Расходы по исполнению отдельных обязательств</t>
  </si>
  <si>
    <t>Другие общегосударственные вопросы</t>
  </si>
  <si>
    <t>03 0 00 00000</t>
  </si>
  <si>
    <t>Основное мероприятие «Повышение эффективности деятельности органов местного самоуправления на территории Натальинского муниципального образования»</t>
  </si>
  <si>
    <t>03 0 01 00000</t>
  </si>
  <si>
    <t>Реализация основного мероприятия</t>
  </si>
  <si>
    <t>07 0 00 00000</t>
  </si>
  <si>
    <t>07 0 01 00000</t>
  </si>
  <si>
    <t>Закупка товаров, работ и услуг для обеспечения государственных (муниципальных) нужд</t>
  </si>
  <si>
    <t>Взносы в ассоциации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</si>
  <si>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</si>
  <si>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</si>
  <si>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</si>
  <si>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01 0 00 00000 </t>
  </si>
  <si>
    <t>НАЦИОНАЛЬНАЯ ЭКОНОМИКА</t>
  </si>
  <si>
    <t>Осуществление переданных полномочий от других бюджетов бюджетной системы РФ</t>
  </si>
  <si>
    <t>15 0 00 00000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</si>
  <si>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</si>
  <si>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</si>
  <si>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</si>
  <si>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</si>
  <si>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08 0 00 00000</t>
  </si>
  <si>
    <t>08 1 00 00000</t>
  </si>
  <si>
    <t>08 1 01 00000</t>
  </si>
  <si>
    <t>08 2 00 00000</t>
  </si>
  <si>
    <t>08 2 01 00000</t>
  </si>
  <si>
    <t>08 3 00 00000</t>
  </si>
  <si>
    <t>08 3 01 00000</t>
  </si>
  <si>
    <t xml:space="preserve">Культура </t>
  </si>
  <si>
    <t>09 0 00 00000</t>
  </si>
  <si>
    <t>09 1 00 00000</t>
  </si>
  <si>
    <t>09 1 01 00000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</si>
  <si>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</si>
  <si>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</si>
  <si>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09 1 02 00000</t>
  </si>
  <si>
    <t>ФИЗИЧЕСКАЯ КУЛЬТУРА И СПОРТ</t>
  </si>
  <si>
    <t>Физическая культура</t>
  </si>
  <si>
    <t>09 2 00 00000</t>
  </si>
  <si>
    <t>09 2 01 00000</t>
  </si>
  <si>
    <t>Обслуживание государственного (муниципального) долга</t>
  </si>
  <si>
    <t>Обслуживание муниципального долга</t>
  </si>
  <si>
    <t>01</t>
  </si>
  <si>
    <t>02</t>
  </si>
  <si>
    <t>03</t>
  </si>
  <si>
    <t>04</t>
  </si>
  <si>
    <t>05</t>
  </si>
  <si>
    <t>06</t>
  </si>
  <si>
    <t>08</t>
  </si>
  <si>
    <t>Предоставление межбюджетных трансфертов вышестоящим бюджетам</t>
  </si>
  <si>
    <t>15 1 00 00000</t>
  </si>
  <si>
    <t>Предоставление межбюджетных трансфертов вышестоящим бюджетам на исполнение переданных полномочий</t>
  </si>
  <si>
    <t>15 1 01 00000</t>
  </si>
  <si>
    <t>Межбюджетные трансферты</t>
  </si>
  <si>
    <t>11 0 00 00000</t>
  </si>
  <si>
    <t>ИТОГО</t>
  </si>
  <si>
    <t>Предоставление межбюджетных трансфертов</t>
  </si>
  <si>
    <t>КУЛЬТУРА, КИНЕМАТОГРАФИЯ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</si>
  <si>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</si>
  <si>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</si>
  <si>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</si>
  <si>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</si>
  <si>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Доплата к пенсии лицам, замещавшим должности муниципальной службы, выборные (муниципальные) должности в органах местного самоуправления Натальинского МО</t>
  </si>
  <si>
    <t>11 2 00 00000</t>
  </si>
  <si>
    <t>11 2 00 02040</t>
  </si>
  <si>
    <t>Уплата земельного налога, налога на имущество и транспортного налога органами местного самоуправления</t>
  </si>
  <si>
    <t>11 2 00 02300</t>
  </si>
  <si>
    <t>03 0 01 Z0000</t>
  </si>
  <si>
    <t>Основное мероприятие «Содержание объектов казны»</t>
  </si>
  <si>
    <t>07 0 01 Z0000</t>
  </si>
  <si>
    <t>07 0 03 Z0000</t>
  </si>
  <si>
    <t>07 0 03 00000</t>
  </si>
  <si>
    <t>13 0 00 00000</t>
  </si>
  <si>
    <t>Внепрограммные мероприятия</t>
  </si>
  <si>
    <t>13 4 00 00000</t>
  </si>
  <si>
    <t>13 4 00 00006</t>
  </si>
  <si>
    <t>88 0 00 00000</t>
  </si>
  <si>
    <t>88 1 00 00000</t>
  </si>
  <si>
    <t>Осуществление переданных полномочий за счет субвенций, субсидий и межбюджетных трансфертов из федерального бюджета</t>
  </si>
  <si>
    <t>88 1 00 51180</t>
  </si>
  <si>
    <t xml:space="preserve">01 0 01 00000 </t>
  </si>
  <si>
    <t xml:space="preserve">01 0 02 00000 </t>
  </si>
  <si>
    <t>01 0 02 Z0000</t>
  </si>
  <si>
    <t>01 0 03 00000</t>
  </si>
  <si>
    <t>01 0 03 Z0000</t>
  </si>
  <si>
    <t>12</t>
  </si>
  <si>
    <t xml:space="preserve">Осуществление переданных полномочий за счет межбюджетных трансфертов из районного бюджета </t>
  </si>
  <si>
    <t>88 4 00 00000</t>
  </si>
  <si>
    <t>Осуществление переданных полномочий  по утверждению генеральных планов поселения, правил землепользования и застройки</t>
  </si>
  <si>
    <t>88 4 00 09121</t>
  </si>
  <si>
    <t>Выполнение других обязательств органами местного самоуправления</t>
  </si>
  <si>
    <t>13 4 00 00011</t>
  </si>
  <si>
    <t>09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</si>
  <si>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</si>
  <si>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</si>
  <si>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</si>
  <si>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10 0 00 00000</t>
  </si>
  <si>
    <t>Основное мероприятие «Обеспечение  бесперебойного функционирования объектов водоснабжения и водоотведения»</t>
  </si>
  <si>
    <t>10 0 01 00000</t>
  </si>
  <si>
    <t>Подпрограмма «Организация уличного освещения населённых пунктов Натальинского муниципального образования»</t>
  </si>
  <si>
    <t xml:space="preserve">Основное мероприятие «Организация уличного освещения» </t>
  </si>
  <si>
    <t xml:space="preserve">08 1 01 Z0000 </t>
  </si>
  <si>
    <t>Подпрограмма «Озеленение территории населённых пунктов Натальинского муниципального образования»</t>
  </si>
  <si>
    <t>Основное мероприятие «Озеленение сельских поселений»</t>
  </si>
  <si>
    <t>Подпрограмма «Благоустройство территории населенных пунктов Натальинского муниципального образования»</t>
  </si>
  <si>
    <t>Основное мероприятие «Прочее благоустройство»</t>
  </si>
  <si>
    <t>Подпрограмма «Развитие культуры Натальинского муниципального образования»</t>
  </si>
  <si>
    <t>Основное мероприятие «Оказание муниципальных услуг физическим и (или) юридическим лицам в рамках муниципального задания»</t>
  </si>
  <si>
    <t>Основное направление «Повышение оплаты труда отдельным категориям работников бюджетной сферы»</t>
  </si>
  <si>
    <t>09 1 04 00000</t>
  </si>
  <si>
    <t>13 4 00 00024</t>
  </si>
  <si>
    <t>Публичные нормативные социальные выплаты гражданам</t>
  </si>
  <si>
    <t>Основное мероприятие «Мероприятия по оказанию муниципальных услуг физическим и (или) юридическим лицам в рамках муниципального задания»</t>
  </si>
  <si>
    <t>Обслуживание долговых обязательств</t>
  </si>
  <si>
    <t>14 0 00 00000</t>
  </si>
  <si>
    <t>Процентные платежи по муниципальному долгу</t>
  </si>
  <si>
    <t>14 0 00 06500</t>
  </si>
  <si>
    <t>100</t>
  </si>
  <si>
    <t>120</t>
  </si>
  <si>
    <t>11 1 00 00000</t>
  </si>
  <si>
    <t>Обеспечение деятельности представительных органов местного самоуправления</t>
  </si>
  <si>
    <t>Расходы на обеспечение деятельности главы района (муниципального образования)</t>
  </si>
  <si>
    <t>11 1 00 02030</t>
  </si>
  <si>
    <t>09 1 04 72500</t>
  </si>
  <si>
    <t>09 1 04 S2500</t>
  </si>
  <si>
    <t>Основное мероприятие «Обновление, текущее содержание, обслуживание, ремонт и реконструкция муниципального имущества»</t>
  </si>
  <si>
    <t>07 0 04 00000</t>
  </si>
  <si>
    <t>13</t>
  </si>
  <si>
    <t>01 0 00 00000</t>
  </si>
  <si>
    <t>01 0 04 00000</t>
  </si>
  <si>
    <t>Исполнение судебных решений, не связанных с погашением кредиторской задолженности</t>
  </si>
  <si>
    <t>13 2 00 00000</t>
  </si>
  <si>
    <t>Расходы по исполнительным листам, решениям судебных органов</t>
  </si>
  <si>
    <t>13 2 00 00002</t>
  </si>
  <si>
    <t>Исполнение судебных актов</t>
  </si>
  <si>
    <t>Основное мероприятие "Вовлечение населения в осуществление местного самоуправления"</t>
  </si>
  <si>
    <t>03 0 02 00000</t>
  </si>
  <si>
    <t>03 0 02 Z0000</t>
  </si>
  <si>
    <t>Муниципальная программа "Эффективное управление и распоряжение муниципальным имуществом и земельными ресурсами Натальинского муниципального образования Балаковского муниципального района Саратовской области"</t>
  </si>
  <si>
    <t>Муниципальная программа "Обеспечение надлежащего состояния и бесперебойного функционирования объектов водоснабжения и водоотведения, находящихся в муниципальной собственности, проведения аварийно-восстановительных работ в отношении сетей водоснабжения и водоотведения, находящихся в муниципальной собственности, на территории Натальинского муниципального образования, а также бесхозяйных сетей водоснабжения и водоотведения, принятых на учёт в ЕГРН на основании заявления администрации Натальинского  муниципального образования"</t>
  </si>
  <si>
    <t>Муниципальная программа "Комплексное благоустройство территории Натальинского муниципального образования Балаковского муниципального района Саратовской области"</t>
  </si>
  <si>
    <t>Муниципальная программа "Развитие культуры, физической культуры и спорта в Натальинском муниципальном образовании"</t>
  </si>
  <si>
    <t>Подпрограмма "Развитие физической культуры, спорта, пропаганда и формирование здорового образа жизни населения в Натальинском муниципальном образовании"</t>
  </si>
  <si>
    <t xml:space="preserve">Основное мероприятие "Повышение информированности населения в области пожарной безопасности" </t>
  </si>
  <si>
    <t>Основное мероприятие «Создание условий для забора воды»</t>
  </si>
  <si>
    <t>Основное мероприятие «Оснащение первичными средствами пожаротушения»</t>
  </si>
  <si>
    <t>Основное мероприятие "Повышение эффективности системы обеспечения пожарной безопасности"</t>
  </si>
  <si>
    <t>Муниципальная программа "Развитие местного самоуправления в Натальинском муниципальном образовании Балаковского муниципального района Саратовской области"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</si>
  <si>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 (в границах Натальинского МО)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</si>
  <si>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муниципального дорожного фонда (в границах Натальинского МО)</t>
  </si>
  <si>
    <t>Обеспечение сохранения достигнутых показателей повышения оплаты труда отдельных категорий работников бюджетной сферы</t>
  </si>
  <si>
    <t>Основное направление "Улучшение материально-технической базы"</t>
  </si>
  <si>
    <t>Муниципальная программа "Энергосбережение и повышение энергетической эффективности Натальинского муниципального образования"</t>
  </si>
  <si>
    <t>02 0 00 00000</t>
  </si>
  <si>
    <t>Подпрограмма "Строительство и модернизация автономных котельных"</t>
  </si>
  <si>
    <t>02 1 00 00000</t>
  </si>
  <si>
    <t>Основное мероприятие "Модернизация систем теплоснабжения"</t>
  </si>
  <si>
    <t>02 1 01 00000</t>
  </si>
  <si>
    <t>02 1 01 Z0000</t>
  </si>
  <si>
    <t>Муниципальная программа "Комплексное развитие населенных пунктов Натальинского муниципального образования Балаковского муниципального района Саратовской области"</t>
  </si>
  <si>
    <t>04 0 00 00000</t>
  </si>
  <si>
    <t>04 0 02 00000</t>
  </si>
  <si>
    <t>Основное мероприятие "Строительство сетей водоснабжения"</t>
  </si>
  <si>
    <t>Охрана семьи и детства</t>
  </si>
  <si>
    <t>ОБСЛУЖИВАНИЕ ГОСУДАРСТВЕННОГО (МУНИЦИПАЛЬНОГО) ДОЛГА</t>
  </si>
  <si>
    <t xml:space="preserve">ОБСЛУЖИВАНИЕ ГОСУДАРСТВЕННОГО (МУНИЦИПАЛЬНОГО) ДОЛГА 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</si>
  <si>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</si>
  <si>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внутреннего долга</t>
  </si>
  <si>
    <t>04 0 06 00000</t>
  </si>
  <si>
    <t>Основное мероприятие "Реализация проектов комплексного обустройства площадок, расположенных на сельских территориях, под компактную жилищную застройку"</t>
  </si>
  <si>
    <t>тыс. руб.</t>
  </si>
  <si>
    <t>04 0 06 L5762</t>
  </si>
  <si>
    <t>04 0 02 L5765</t>
  </si>
  <si>
    <t>Государственная поддержка отрасли культуры (создание и модернизация учреждений культурно-досугового типа в сельской местности)</t>
  </si>
  <si>
    <t>88 4 00 S7165</t>
  </si>
  <si>
    <t>88 4 00 D7165</t>
  </si>
  <si>
    <t>09 1 A1 55197</t>
  </si>
  <si>
    <t>Основное мероприятие "Государственная поддержка отрасли культуры (создание и модернизация учреждений культурно-досугового типа в сельской местности) в целях выполнения задач федерального проекта "Культурная среда"</t>
  </si>
  <si>
    <t>Основное мероприятие "Повышение эффективности деятельности органов местного самоуправления на территории Натальинского муниципального образования"</t>
  </si>
  <si>
    <t>Выполнение других обязательств муниципальными учреждениями</t>
  </si>
  <si>
    <t>13 4 00 00012</t>
  </si>
  <si>
    <t>04 0 07 00000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</si>
  <si>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здоровья"</t>
  </si>
  <si>
    <t>Составление и исполнение бюджета поселения</t>
  </si>
  <si>
    <t>Обеспечение деятельности подведомственных учреждений в рамках муниципального задания</t>
  </si>
  <si>
    <t>09 2 01 09900</t>
  </si>
  <si>
    <t>09 1 02 09010</t>
  </si>
  <si>
    <t>Укрепление материально-технической базы учреждений социальной сферы</t>
  </si>
  <si>
    <t>09 1 01 09900</t>
  </si>
  <si>
    <t>08 3 01 09900</t>
  </si>
  <si>
    <t>08 2 01 09900</t>
  </si>
  <si>
    <t>08 2 01 09020</t>
  </si>
  <si>
    <t>Приобретение материалов в целях озеленения территории поселений</t>
  </si>
  <si>
    <t xml:space="preserve">08 1 01 09900 </t>
  </si>
  <si>
    <t xml:space="preserve">Создание и обустройство спортивных и игровых площадок </t>
  </si>
  <si>
    <t>04 0 07 09030</t>
  </si>
  <si>
    <t>10 0 01 09900</t>
  </si>
  <si>
    <t>07 0 04 09900</t>
  </si>
  <si>
    <t>Реализация проектов комплексного обустройства площадок, расположенных на сельских территориях</t>
  </si>
  <si>
    <t>04 0 06 09040</t>
  </si>
  <si>
    <t>Строительство сетей водоснабжения в населенных пунктах Натальинского МО</t>
  </si>
  <si>
    <t>04 0 02 09050</t>
  </si>
  <si>
    <t>01 0 01 09900</t>
  </si>
  <si>
    <t>07 0 01 09900</t>
  </si>
  <si>
    <t>Мероприятия по повышению пожарной безопасности</t>
  </si>
  <si>
    <t>01 0 04 09060</t>
  </si>
  <si>
    <t>01 0 04 09900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</si>
  <si>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</si>
  <si>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"Строительство и реконструкция (модернизация) объектов питьевого водоснабжения"</t>
  </si>
  <si>
    <t>Основное мероприятие «Учет и распоряжение муниципальным имуществом, объектами недвижимого имущества, имеющего признаки бесхозяйного и земельными участками»</t>
  </si>
  <si>
    <t>Муниципальная программа «Обеспечение первичных мер пожарной безопасности на территории населенных пунктов Натальинского муниципального образования»</t>
  </si>
  <si>
    <t>Обеспечение комплексного развития сельских территорий (развитие водоснабжения (локальные водопроводы) на сельских территориях)</t>
  </si>
  <si>
    <t xml:space="preserve">Обеспечение комплексного развития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
</t>
  </si>
  <si>
    <t xml:space="preserve">Строительство и реконструкция (модернизация) объектов питьевого водоснабжения
</t>
  </si>
  <si>
    <t>Другие вопросы в области жилищно-коммунального хозяйства</t>
  </si>
  <si>
    <t>13 4 00 00001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</si>
  <si>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</si>
  <si>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</si>
  <si>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04 0 F5 52430</t>
  </si>
  <si>
    <t>04 0 F500000</t>
  </si>
  <si>
    <t>13 4 00 09200</t>
  </si>
  <si>
    <t>Погашение кредиторской задолженности за выполненные работы (услуги) в рамках исполнения переданных полномочий прошлых лет</t>
  </si>
  <si>
    <t>04 0 F5 Н2430</t>
  </si>
  <si>
    <t>Реализация мероприятий по строительству и реконструкции (модернизации) объектов питьевого водоснабжения</t>
  </si>
  <si>
    <t>Основное мероприятие "Учет и распоряжение муниципальным имуществом, объектами недвижимого имущества, имеющего признаки бесхозяйственного и земельными участками"</t>
  </si>
  <si>
    <t>08 3 01 09020</t>
  </si>
  <si>
    <t>Приобретение материалов в целях благоустройства территории поселений</t>
  </si>
  <si>
    <t>13 8 00 00000</t>
  </si>
  <si>
    <t>Реализация инициативных проектов на территории Натальинского муниципального образования</t>
  </si>
  <si>
    <t>МП "Дорожная деятельность в отношении автомобильных дорог местного значения в границах населенных пунктов Натальинского МО"</t>
  </si>
  <si>
    <t>06 0 01 00000</t>
  </si>
  <si>
    <t>06 0 01 D7610</t>
  </si>
  <si>
    <t>Обеспечение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муниципального дорожного фонда</t>
  </si>
  <si>
    <t>06 0 01 S7610</t>
  </si>
  <si>
    <t>13 8 00 S2113</t>
  </si>
  <si>
    <t>13 8 00 S2114</t>
  </si>
  <si>
    <t>13 8 00 S2115</t>
  </si>
  <si>
    <t>06 0 00 00000</t>
  </si>
  <si>
    <t>на 2024 год</t>
  </si>
  <si>
    <t>13 8 00 S2116</t>
  </si>
  <si>
    <t>06 0 01 Д0200</t>
  </si>
  <si>
    <t>Выполнение мероприятий в сфере дорожной деятельности в отношении автомобильных дорог общего пользования местного значения в границах населенных пунктов Натальинского МО за счет средств муниципального дорожного фонда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</si>
  <si>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</si>
  <si>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</si>
  <si>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>06 0 01 00001</t>
  </si>
  <si>
    <t>Выполнение мероприятий в сфере дорожной деятельности в отношении автомобильных дорог общего пользования местного значения в границах населенных пунктов Натальинского муниципального образования за счет средств местного бюджета</t>
  </si>
  <si>
    <t>13 4 0009200</t>
  </si>
  <si>
    <t>13 4 00 00029</t>
  </si>
  <si>
    <t>Внепрограммные мероприятия по благоутройству территорий Натальинского  муниципального образования</t>
  </si>
  <si>
    <t>Основное мероприятие "Ремонт, содержание автомобильных дорог местного значения"</t>
  </si>
  <si>
    <t>Реализация инициативных проектов за счет средств местного бюджета за исключением инициативных платежей (Приобретение и установка металлической конструкции для создания запаса, регулирования напора и расхода воды в водонапорной системе в с. Хлебновка (сооружение - водонапорная башня с. Хлебновка)</t>
  </si>
  <si>
    <t>13 8 00 S2126</t>
  </si>
  <si>
    <t>Реализация инициативных проектов за счет средств местного бюджета в части инициативных платежей граждан (Приобретение и установка металлической конструкции для создания запаса, регулирования напора и расхода воды в водонапорной системе в с. Хлебновка) (сооружение - водонапорная башня с. Хлебновка)</t>
  </si>
  <si>
    <t>13 8 00 S2136</t>
  </si>
  <si>
    <t>Реализация инициативных проектов за счет средств местного бюджета за исключением инициативных платежей (Создание и обустройство спортивных и игровых площадок на территории с. Николевка)</t>
  </si>
  <si>
    <t>Реализация инициативных проектов за счет средств местного бюджета за исключением инициативных платежей (Создание и обустройство спортивных и игровых площадок на территории п.Головановский)</t>
  </si>
  <si>
    <t>13 8 00 S2123</t>
  </si>
  <si>
    <t>Реализация инициативных проектов за счет средств местного бюджета в части инициативных платежей граждан (Создание и обустройство спортивных и игровых площадок на территории с. Николевка)</t>
  </si>
  <si>
    <t>13 8 00 S2124</t>
  </si>
  <si>
    <t>Реализация инициативных проектов за счет средств местного бюджета в части  инициативных платежей граждан (Создание и обустройство спортивных и игровых площадок на территории п.Головановский)</t>
  </si>
  <si>
    <t>13 8 00 S2125</t>
  </si>
  <si>
    <t>13 8 00 S2133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</si>
  <si>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(Создание и обустройство спортивных и игровых площадок на территории с. Николевка)</t>
  </si>
  <si>
    <t>13 8 00 S2134</t>
  </si>
  <si>
    <t>Реализация инициативных проектов за счет средств местного бюджета в части  инициативных платежей индивидуальных предпринимателей и юридических лиц (Создание и обустройство спортивных и игровых площадок на территории п.Головановский)</t>
  </si>
  <si>
    <t>13 8 00 S2135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</si>
  <si>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(Приобретение и установка металлической конструкции для создания запаса, регулирования напора и расхода воды в водонапорной системе в с. Хлебновка) (сооружение - водонапорная башня с. Хлебновка)</t>
  </si>
  <si>
    <t>200</t>
  </si>
  <si>
    <t>11 2 00 09121</t>
  </si>
  <si>
    <t>Мероприятия по утверждению генеральных планов поселения, правил землепользования и застройки (содержание органов местного самоуправления)</t>
  </si>
  <si>
    <t>04 0 F5 5243F</t>
  </si>
  <si>
    <t>Строительство и реконструкция (модернизация) объектов питьевого водоснабжения за счет средств резервного фонда Правительства Российской Федерации</t>
  </si>
  <si>
    <t>08 3 01 09010</t>
  </si>
  <si>
    <t>13 8 00 72104</t>
  </si>
  <si>
    <t>Реализация инициативных проектов за счет субсидий из областного бюджета ("Создание и обустройство спортивных и игровых площадок на территории п.Головановский")</t>
  </si>
  <si>
    <t>13 8 00 72105</t>
  </si>
  <si>
    <t>Реализация инициативных проектов за счет субсидий из областного бюджета ("Создание и обустройство спортивных и игровых площадок на территории с.Николевка")</t>
  </si>
  <si>
    <t>Реализация инициативных проектов за счет средств местного бюджета за исключением инициативных платежей ("Создание и обустройство спортивных и игровых площадок на территории с.Николевка")</t>
  </si>
  <si>
    <t>Реализация инициативных проектов за счет средств местного бюджета в части инициативных платежей граждан ("Создание и обустройство спортивных и игровых площадок на территории с.Николевка")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</si>
  <si>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("Создание и обустройство спортивных и игровых площадок на территории с.Николевка")</t>
  </si>
  <si>
    <t>07</t>
  </si>
  <si>
    <t>Образование</t>
  </si>
  <si>
    <t>Профессиональная подготовка, переподготовка и повышение квалификации</t>
  </si>
  <si>
    <t>Прочие расходы в целях благоустройства территории сельских поселений</t>
  </si>
  <si>
    <t>Обеспечение деятельности исполнительных органов местного самоуправления</t>
  </si>
  <si>
    <t>09 1 04 7252Д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</si>
  <si>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года)</t>
  </si>
  <si>
    <t>09 1 04 S252Д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</si>
  <si>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года) за счет средств местного бюджета</t>
  </si>
  <si>
    <t>Приложение № 2 к Решению Совета Натаьинского муниципального образования от … 2023 года № …</t>
  </si>
  <si>
    <t>Расходы бюджета Натальинского муниципального образования за 2022 год по ведомственной структуре расходов бюджета</t>
  </si>
  <si>
    <t>Сумма исполнения</t>
  </si>
  <si>
    <t>Расходы бюджета Натальинского муниципального образования за 2022 год по разделам и подразделам классификации расходов бюджета</t>
  </si>
  <si>
    <t>Приложение № 3 к Решению Совета Натальинского муниципального образования от …2023 года  № ...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</si>
</sst>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\.00\.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10">
    <xf numFmtId="0" fontId="0" fillId="0" borderId="0" xfId="0"/>
    <xf numFmtId="0" fontId="0" fillId="0" borderId="0" xfId="0" applyFill="1"/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11" fillId="0" borderId="0" xfId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0" xfId="0" applyFill="1" applyAlignment="1">
      <alignment horizontal="left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 wrapText="1"/>
    </xf>
    <xf numFmtId="0" fontId="2" fillId="6" borderId="1" xfId="0" applyNumberFormat="1" applyFont="1" applyFill="1" applyBorder="1" applyAlignment="1">
      <alignment vertical="center" wrapText="1"/>
    </xf>
    <xf numFmtId="165" fontId="11" fillId="6" borderId="1" xfId="1" applyNumberFormat="1" applyFont="1" applyFill="1" applyBorder="1" applyAlignment="1" applyProtection="1">
      <alignment vertical="center" wrapText="1"/>
      <protection hidden="1"/>
    </xf>
    <xf numFmtId="0" fontId="0" fillId="6" borderId="0" xfId="0" applyFill="1" applyAlignment="1">
      <alignment vertical="center"/>
    </xf>
    <xf numFmtId="0" fontId="2" fillId="6" borderId="1" xfId="0" applyNumberFormat="1" applyFont="1" applyFill="1" applyBorder="1" applyAlignment="1">
      <alignment vertical="top" wrapText="1"/>
    </xf>
    <xf numFmtId="164" fontId="2" fillId="6" borderId="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CCFF"/>
      <color rgb="FFF4F9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5"/>
  <sheetViews>
    <sheetView zoomScaleSheetLayoutView="100" workbookViewId="0">
      <selection activeCell="G6" sqref="G6"/>
    </sheetView>
  </sheetViews>
  <sheetFormatPr defaultColWidth="9.109375" defaultRowHeight="14.4"/>
  <cols>
    <col min="1" max="1" width="49.77734375" style="34" customWidth="1"/>
    <col min="2" max="2" width="6.5546875" style="9" customWidth="1"/>
    <col min="3" max="3" width="9" style="9" bestFit="1" customWidth="1"/>
    <col min="4" max="4" width="8.6640625" style="9" customWidth="1"/>
    <col min="5" max="5" width="16.44140625" style="9" customWidth="1"/>
    <col min="6" max="6" width="9.6640625" style="9" customWidth="1"/>
    <col min="7" max="7" width="20.5546875" style="35" customWidth="1"/>
    <col min="8" max="8" width="11.5546875" style="35" hidden="1" customWidth="1"/>
    <col min="9" max="16384" width="9.109375" style="9"/>
  </cols>
  <sheetData>
    <row r="1" spans="1:8" ht="40.799999999999997" customHeight="1">
      <c r="E1" s="94" t="s">
        <v>311</v>
      </c>
      <c r="F1" s="95"/>
      <c r="G1" s="95"/>
      <c r="H1" s="95"/>
    </row>
    <row r="3" spans="1:8" ht="89.4" customHeight="1">
      <c r="A3" s="98" t="s">
        <v>312</v>
      </c>
      <c r="B3" s="98"/>
      <c r="C3" s="98"/>
      <c r="D3" s="98"/>
      <c r="E3" s="98"/>
      <c r="F3" s="98"/>
      <c r="G3" s="98"/>
      <c r="H3" s="98"/>
    </row>
    <row r="4" spans="1:8">
      <c r="A4" s="13"/>
      <c r="B4" s="14"/>
      <c r="C4" s="14"/>
      <c r="D4" s="14"/>
      <c r="E4" s="14"/>
      <c r="F4" s="14"/>
      <c r="G4" s="15" t="s">
        <v>192</v>
      </c>
      <c r="H4" s="9"/>
    </row>
    <row r="5" spans="1:8" ht="45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313</v>
      </c>
      <c r="H5" s="16" t="s">
        <v>260</v>
      </c>
    </row>
    <row r="6" spans="1:8" s="19" customFormat="1" ht="10.199999999999999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8</v>
      </c>
      <c r="H6" s="18">
        <v>9</v>
      </c>
    </row>
    <row r="7" spans="1:8" s="22" customFormat="1" ht="31.95" customHeight="1">
      <c r="A7" s="20" t="s">
        <v>6</v>
      </c>
      <c r="B7" s="11">
        <v>200</v>
      </c>
      <c r="C7" s="11"/>
      <c r="D7" s="11"/>
      <c r="E7" s="11"/>
      <c r="F7" s="11"/>
      <c r="G7" s="21">
        <f>G8+G96+G103+G114+G152+G309+G316+G352+G365+G378</f>
        <v>197950.3</v>
      </c>
      <c r="H7" s="21" t="e">
        <f>H8+H96+H103+H114+H152+H316+H352+H365+H378</f>
        <v>#REF!</v>
      </c>
    </row>
    <row r="8" spans="1:8" s="22" customFormat="1" ht="21" customHeight="1">
      <c r="A8" s="20" t="s">
        <v>7</v>
      </c>
      <c r="B8" s="11">
        <v>200</v>
      </c>
      <c r="C8" s="12" t="s">
        <v>64</v>
      </c>
      <c r="D8" s="11"/>
      <c r="E8" s="11"/>
      <c r="F8" s="11"/>
      <c r="G8" s="21">
        <f>G9+G15+G37+G44</f>
        <v>15526.7</v>
      </c>
      <c r="H8" s="21">
        <f>H9+H15+H37+H44</f>
        <v>17267.7</v>
      </c>
    </row>
    <row r="9" spans="1:8" s="22" customFormat="1" ht="45" customHeight="1">
      <c r="A9" s="30" t="s">
        <v>8</v>
      </c>
      <c r="B9" s="11">
        <v>200</v>
      </c>
      <c r="C9" s="31" t="s">
        <v>64</v>
      </c>
      <c r="D9" s="31" t="s">
        <v>65</v>
      </c>
      <c r="E9" s="64"/>
      <c r="F9" s="64"/>
      <c r="G9" s="6">
        <f t="shared" ref="G9:H13" si="0">G10</f>
        <v>1522.8</v>
      </c>
      <c r="H9" s="6">
        <f t="shared" si="0"/>
        <v>1424.6</v>
      </c>
    </row>
    <row r="10" spans="1:8" s="22" customFormat="1" ht="36.6" customHeight="1">
      <c r="A10" s="2" t="s">
        <v>9</v>
      </c>
      <c r="B10" s="32" t="s">
        <v>289</v>
      </c>
      <c r="C10" s="32" t="s">
        <v>64</v>
      </c>
      <c r="D10" s="32" t="s">
        <v>65</v>
      </c>
      <c r="E10" s="32" t="s">
        <v>76</v>
      </c>
      <c r="F10" s="32"/>
      <c r="G10" s="6">
        <f t="shared" si="0"/>
        <v>1522.8</v>
      </c>
      <c r="H10" s="6">
        <f t="shared" si="0"/>
        <v>1424.6</v>
      </c>
    </row>
    <row r="11" spans="1:8" s="22" customFormat="1" ht="33" customHeight="1">
      <c r="A11" s="2" t="s">
        <v>142</v>
      </c>
      <c r="B11" s="32" t="s">
        <v>289</v>
      </c>
      <c r="C11" s="32" t="s">
        <v>64</v>
      </c>
      <c r="D11" s="32" t="s">
        <v>65</v>
      </c>
      <c r="E11" s="32" t="s">
        <v>141</v>
      </c>
      <c r="F11" s="32"/>
      <c r="G11" s="6">
        <f t="shared" si="0"/>
        <v>1522.8</v>
      </c>
      <c r="H11" s="6">
        <f t="shared" si="0"/>
        <v>1424.6</v>
      </c>
    </row>
    <row r="12" spans="1:8" s="22" customFormat="1" ht="31.2" customHeight="1">
      <c r="A12" s="33" t="s">
        <v>143</v>
      </c>
      <c r="B12" s="32" t="s">
        <v>289</v>
      </c>
      <c r="C12" s="32" t="s">
        <v>64</v>
      </c>
      <c r="D12" s="32" t="s">
        <v>65</v>
      </c>
      <c r="E12" s="32" t="s">
        <v>144</v>
      </c>
      <c r="F12" s="32"/>
      <c r="G12" s="6">
        <f t="shared" si="0"/>
        <v>1522.8</v>
      </c>
      <c r="H12" s="6">
        <f t="shared" si="0"/>
        <v>1424.6</v>
      </c>
    </row>
    <row r="13" spans="1:8" s="22" customFormat="1" ht="77.400000000000006" customHeight="1">
      <c r="A13" s="2" t="s">
        <v>11</v>
      </c>
      <c r="B13" s="32" t="s">
        <v>289</v>
      </c>
      <c r="C13" s="32" t="s">
        <v>64</v>
      </c>
      <c r="D13" s="32" t="s">
        <v>65</v>
      </c>
      <c r="E13" s="32" t="s">
        <v>144</v>
      </c>
      <c r="F13" s="32" t="s">
        <v>139</v>
      </c>
      <c r="G13" s="6">
        <f t="shared" si="0"/>
        <v>1522.8</v>
      </c>
      <c r="H13" s="6">
        <f t="shared" si="0"/>
        <v>1424.6</v>
      </c>
    </row>
    <row r="14" spans="1:8" s="22" customFormat="1" ht="32.4" customHeight="1">
      <c r="A14" s="2" t="s">
        <v>12</v>
      </c>
      <c r="B14" s="32" t="s">
        <v>289</v>
      </c>
      <c r="C14" s="32" t="s">
        <v>64</v>
      </c>
      <c r="D14" s="32" t="s">
        <v>65</v>
      </c>
      <c r="E14" s="32" t="s">
        <v>144</v>
      </c>
      <c r="F14" s="32" t="s">
        <v>140</v>
      </c>
      <c r="G14" s="6">
        <v>1522.8</v>
      </c>
      <c r="H14" s="6">
        <v>1424.6</v>
      </c>
    </row>
    <row r="15" spans="1:8" ht="73.95" customHeight="1">
      <c r="A15" s="20" t="s">
        <v>13</v>
      </c>
      <c r="B15" s="11">
        <v>200</v>
      </c>
      <c r="C15" s="12" t="s">
        <v>64</v>
      </c>
      <c r="D15" s="12" t="s">
        <v>67</v>
      </c>
      <c r="E15" s="11"/>
      <c r="F15" s="11"/>
      <c r="G15" s="21">
        <f t="shared" ref="G15:H15" si="1">G16+G21</f>
        <v>12668.7</v>
      </c>
      <c r="H15" s="21">
        <f t="shared" si="1"/>
        <v>14593.5</v>
      </c>
    </row>
    <row r="16" spans="1:8" ht="55.2">
      <c r="A16" s="56" t="s">
        <v>169</v>
      </c>
      <c r="B16" s="57">
        <v>200</v>
      </c>
      <c r="C16" s="58" t="s">
        <v>64</v>
      </c>
      <c r="D16" s="58" t="s">
        <v>67</v>
      </c>
      <c r="E16" s="57" t="s">
        <v>25</v>
      </c>
      <c r="F16" s="57"/>
      <c r="G16" s="59">
        <f t="shared" ref="G16:H16" si="2">G17</f>
        <v>669.8</v>
      </c>
      <c r="H16" s="59">
        <f t="shared" si="2"/>
        <v>170</v>
      </c>
    </row>
    <row r="17" spans="1:8" ht="55.2">
      <c r="A17" s="3" t="s">
        <v>200</v>
      </c>
      <c r="B17" s="5">
        <v>200</v>
      </c>
      <c r="C17" s="4" t="s">
        <v>64</v>
      </c>
      <c r="D17" s="4" t="s">
        <v>67</v>
      </c>
      <c r="E17" s="5" t="s">
        <v>27</v>
      </c>
      <c r="F17" s="5"/>
      <c r="G17" s="6">
        <f t="shared" ref="G17:H19" si="3">G18</f>
        <v>669.8</v>
      </c>
      <c r="H17" s="6">
        <f t="shared" si="3"/>
        <v>170</v>
      </c>
    </row>
    <row r="18" spans="1:8" ht="17.399999999999999" customHeight="1">
      <c r="A18" s="3" t="s">
        <v>28</v>
      </c>
      <c r="B18" s="5">
        <v>200</v>
      </c>
      <c r="C18" s="4" t="s">
        <v>64</v>
      </c>
      <c r="D18" s="4" t="s">
        <v>67</v>
      </c>
      <c r="E18" s="5" t="s">
        <v>89</v>
      </c>
      <c r="F18" s="5"/>
      <c r="G18" s="6">
        <f t="shared" si="3"/>
        <v>669.8</v>
      </c>
      <c r="H18" s="6">
        <f t="shared" si="3"/>
        <v>170</v>
      </c>
    </row>
    <row r="19" spans="1:8" ht="27.6">
      <c r="A19" s="3" t="s">
        <v>31</v>
      </c>
      <c r="B19" s="5">
        <v>200</v>
      </c>
      <c r="C19" s="4" t="s">
        <v>64</v>
      </c>
      <c r="D19" s="4" t="s">
        <v>67</v>
      </c>
      <c r="E19" s="5" t="s">
        <v>89</v>
      </c>
      <c r="F19" s="5">
        <v>200</v>
      </c>
      <c r="G19" s="6">
        <f t="shared" si="3"/>
        <v>669.8</v>
      </c>
      <c r="H19" s="6">
        <f t="shared" si="3"/>
        <v>170</v>
      </c>
    </row>
    <row r="20" spans="1:8" ht="27.6">
      <c r="A20" s="3" t="s">
        <v>17</v>
      </c>
      <c r="B20" s="5">
        <v>200</v>
      </c>
      <c r="C20" s="4" t="s">
        <v>64</v>
      </c>
      <c r="D20" s="4" t="s">
        <v>67</v>
      </c>
      <c r="E20" s="5" t="s">
        <v>89</v>
      </c>
      <c r="F20" s="5">
        <v>240</v>
      </c>
      <c r="G20" s="6">
        <v>669.8</v>
      </c>
      <c r="H20" s="6">
        <v>170</v>
      </c>
    </row>
    <row r="21" spans="1:8" ht="34.35" customHeight="1">
      <c r="A21" s="3" t="s">
        <v>9</v>
      </c>
      <c r="B21" s="5">
        <v>200</v>
      </c>
      <c r="C21" s="4" t="s">
        <v>64</v>
      </c>
      <c r="D21" s="4" t="s">
        <v>67</v>
      </c>
      <c r="E21" s="5" t="s">
        <v>76</v>
      </c>
      <c r="F21" s="5"/>
      <c r="G21" s="6">
        <f t="shared" ref="G21:H21" si="4">G22</f>
        <v>11998.900000000001</v>
      </c>
      <c r="H21" s="6">
        <f t="shared" si="4"/>
        <v>14423.5</v>
      </c>
    </row>
    <row r="22" spans="1:8" ht="28.95" customHeight="1">
      <c r="A22" s="3" t="s">
        <v>10</v>
      </c>
      <c r="B22" s="5">
        <v>200</v>
      </c>
      <c r="C22" s="4" t="s">
        <v>64</v>
      </c>
      <c r="D22" s="4" t="s">
        <v>67</v>
      </c>
      <c r="E22" s="5" t="s">
        <v>85</v>
      </c>
      <c r="F22" s="5"/>
      <c r="G22" s="6">
        <f>G23+G31+G34</f>
        <v>11998.900000000001</v>
      </c>
      <c r="H22" s="6">
        <f>H23+H31</f>
        <v>14423.5</v>
      </c>
    </row>
    <row r="23" spans="1:8" ht="30.6" customHeight="1">
      <c r="A23" s="3" t="s">
        <v>14</v>
      </c>
      <c r="B23" s="5">
        <v>200</v>
      </c>
      <c r="C23" s="4" t="s">
        <v>64</v>
      </c>
      <c r="D23" s="4" t="s">
        <v>67</v>
      </c>
      <c r="E23" s="5" t="s">
        <v>86</v>
      </c>
      <c r="F23" s="5"/>
      <c r="G23" s="6">
        <f t="shared" ref="G23:H23" si="5">G24+G26+G28</f>
        <v>11978.300000000001</v>
      </c>
      <c r="H23" s="6">
        <f t="shared" si="5"/>
        <v>14397.6</v>
      </c>
    </row>
    <row r="24" spans="1:8" ht="76.349999999999994" customHeight="1">
      <c r="A24" s="3" t="s">
        <v>11</v>
      </c>
      <c r="B24" s="5">
        <v>200</v>
      </c>
      <c r="C24" s="4" t="s">
        <v>64</v>
      </c>
      <c r="D24" s="4" t="s">
        <v>67</v>
      </c>
      <c r="E24" s="5" t="s">
        <v>86</v>
      </c>
      <c r="F24" s="5" t="s">
        <v>15</v>
      </c>
      <c r="G24" s="6">
        <f t="shared" ref="G24:H24" si="6">G25</f>
        <v>11321.6</v>
      </c>
      <c r="H24" s="6">
        <f t="shared" si="6"/>
        <v>13893.6</v>
      </c>
    </row>
    <row r="25" spans="1:8" ht="32.700000000000003" customHeight="1">
      <c r="A25" s="3" t="s">
        <v>12</v>
      </c>
      <c r="B25" s="5">
        <v>200</v>
      </c>
      <c r="C25" s="4" t="s">
        <v>64</v>
      </c>
      <c r="D25" s="4" t="s">
        <v>67</v>
      </c>
      <c r="E25" s="5" t="s">
        <v>86</v>
      </c>
      <c r="F25" s="5" t="s">
        <v>16</v>
      </c>
      <c r="G25" s="6">
        <v>11321.6</v>
      </c>
      <c r="H25" s="6">
        <f>12630-736.4+2000</f>
        <v>13893.6</v>
      </c>
    </row>
    <row r="26" spans="1:8" ht="33" customHeight="1">
      <c r="A26" s="3" t="s">
        <v>31</v>
      </c>
      <c r="B26" s="5">
        <v>200</v>
      </c>
      <c r="C26" s="4" t="s">
        <v>64</v>
      </c>
      <c r="D26" s="4" t="s">
        <v>67</v>
      </c>
      <c r="E26" s="5" t="s">
        <v>86</v>
      </c>
      <c r="F26" s="5">
        <v>200</v>
      </c>
      <c r="G26" s="6">
        <f>G27</f>
        <v>653.5</v>
      </c>
      <c r="H26" s="6">
        <f t="shared" ref="H26" si="7">H27</f>
        <v>504</v>
      </c>
    </row>
    <row r="27" spans="1:8" ht="44.7" customHeight="1">
      <c r="A27" s="3" t="s">
        <v>17</v>
      </c>
      <c r="B27" s="5">
        <v>200</v>
      </c>
      <c r="C27" s="4" t="s">
        <v>64</v>
      </c>
      <c r="D27" s="4" t="s">
        <v>67</v>
      </c>
      <c r="E27" s="5" t="s">
        <v>86</v>
      </c>
      <c r="F27" s="5">
        <v>240</v>
      </c>
      <c r="G27" s="6">
        <v>653.5</v>
      </c>
      <c r="H27" s="6">
        <v>504</v>
      </c>
    </row>
    <row r="28" spans="1:8" ht="23.4" customHeight="1">
      <c r="A28" s="3" t="s">
        <v>18</v>
      </c>
      <c r="B28" s="5">
        <v>200</v>
      </c>
      <c r="C28" s="4" t="s">
        <v>64</v>
      </c>
      <c r="D28" s="4" t="s">
        <v>67</v>
      </c>
      <c r="E28" s="5" t="s">
        <v>86</v>
      </c>
      <c r="F28" s="5">
        <v>800</v>
      </c>
      <c r="G28" s="6">
        <f t="shared" ref="G28:H28" si="8">SUM(G29:G30)</f>
        <v>3.2</v>
      </c>
      <c r="H28" s="6">
        <f t="shared" si="8"/>
        <v>0</v>
      </c>
    </row>
    <row r="29" spans="1:8" ht="23.4" customHeight="1">
      <c r="A29" s="3" t="s">
        <v>156</v>
      </c>
      <c r="B29" s="5">
        <v>200</v>
      </c>
      <c r="C29" s="4" t="s">
        <v>64</v>
      </c>
      <c r="D29" s="4" t="s">
        <v>67</v>
      </c>
      <c r="E29" s="5" t="s">
        <v>86</v>
      </c>
      <c r="F29" s="5">
        <v>830</v>
      </c>
      <c r="G29" s="6">
        <v>0.5</v>
      </c>
      <c r="H29" s="6">
        <v>0</v>
      </c>
    </row>
    <row r="30" spans="1:8" ht="23.4" customHeight="1">
      <c r="A30" s="3" t="s">
        <v>19</v>
      </c>
      <c r="B30" s="5">
        <v>200</v>
      </c>
      <c r="C30" s="4" t="s">
        <v>64</v>
      </c>
      <c r="D30" s="4" t="s">
        <v>67</v>
      </c>
      <c r="E30" s="5" t="s">
        <v>86</v>
      </c>
      <c r="F30" s="5">
        <v>850</v>
      </c>
      <c r="G30" s="6">
        <v>2.7</v>
      </c>
      <c r="H30" s="6">
        <v>0</v>
      </c>
    </row>
    <row r="31" spans="1:8" ht="44.7" customHeight="1">
      <c r="A31" s="3" t="s">
        <v>87</v>
      </c>
      <c r="B31" s="5">
        <v>200</v>
      </c>
      <c r="C31" s="4" t="s">
        <v>64</v>
      </c>
      <c r="D31" s="4" t="s">
        <v>67</v>
      </c>
      <c r="E31" s="5" t="s">
        <v>88</v>
      </c>
      <c r="F31" s="5"/>
      <c r="G31" s="6">
        <f t="shared" ref="G31:H32" si="9">G32</f>
        <v>19.600000000000001</v>
      </c>
      <c r="H31" s="6">
        <f t="shared" si="9"/>
        <v>25.9</v>
      </c>
    </row>
    <row r="32" spans="1:8" ht="18" customHeight="1">
      <c r="A32" s="3" t="s">
        <v>18</v>
      </c>
      <c r="B32" s="5">
        <v>200</v>
      </c>
      <c r="C32" s="4" t="s">
        <v>64</v>
      </c>
      <c r="D32" s="4" t="s">
        <v>67</v>
      </c>
      <c r="E32" s="5" t="s">
        <v>88</v>
      </c>
      <c r="F32" s="5">
        <v>800</v>
      </c>
      <c r="G32" s="6">
        <f t="shared" si="9"/>
        <v>19.600000000000001</v>
      </c>
      <c r="H32" s="6">
        <f t="shared" si="9"/>
        <v>25.9</v>
      </c>
    </row>
    <row r="33" spans="1:8" ht="21" customHeight="1">
      <c r="A33" s="3" t="s">
        <v>19</v>
      </c>
      <c r="B33" s="5">
        <v>200</v>
      </c>
      <c r="C33" s="4" t="s">
        <v>64</v>
      </c>
      <c r="D33" s="4" t="s">
        <v>67</v>
      </c>
      <c r="E33" s="5" t="s">
        <v>88</v>
      </c>
      <c r="F33" s="5">
        <v>850</v>
      </c>
      <c r="G33" s="6">
        <v>19.600000000000001</v>
      </c>
      <c r="H33" s="6">
        <v>25.9</v>
      </c>
    </row>
    <row r="34" spans="1:8" ht="49.95" customHeight="1">
      <c r="A34" s="3" t="s">
        <v>291</v>
      </c>
      <c r="B34" s="5">
        <v>200</v>
      </c>
      <c r="C34" s="4" t="s">
        <v>64</v>
      </c>
      <c r="D34" s="4" t="s">
        <v>67</v>
      </c>
      <c r="E34" s="5" t="s">
        <v>290</v>
      </c>
      <c r="F34" s="5"/>
      <c r="G34" s="6">
        <f t="shared" ref="G34:H34" si="10">G35</f>
        <v>1</v>
      </c>
      <c r="H34" s="6">
        <f t="shared" si="10"/>
        <v>0</v>
      </c>
    </row>
    <row r="35" spans="1:8" ht="79.2" customHeight="1">
      <c r="A35" s="3" t="s">
        <v>11</v>
      </c>
      <c r="B35" s="5">
        <v>200</v>
      </c>
      <c r="C35" s="4" t="s">
        <v>64</v>
      </c>
      <c r="D35" s="4" t="s">
        <v>67</v>
      </c>
      <c r="E35" s="5" t="s">
        <v>290</v>
      </c>
      <c r="F35" s="5" t="s">
        <v>15</v>
      </c>
      <c r="G35" s="6">
        <f t="shared" ref="G35:H35" si="11">G36</f>
        <v>1</v>
      </c>
      <c r="H35" s="6">
        <f t="shared" si="11"/>
        <v>0</v>
      </c>
    </row>
    <row r="36" spans="1:8" ht="31.95" customHeight="1">
      <c r="A36" s="3" t="s">
        <v>12</v>
      </c>
      <c r="B36" s="5">
        <v>200</v>
      </c>
      <c r="C36" s="4" t="s">
        <v>64</v>
      </c>
      <c r="D36" s="4" t="s">
        <v>67</v>
      </c>
      <c r="E36" s="5" t="s">
        <v>290</v>
      </c>
      <c r="F36" s="5" t="s">
        <v>16</v>
      </c>
      <c r="G36" s="6">
        <v>1</v>
      </c>
      <c r="H36" s="6">
        <v>0</v>
      </c>
    </row>
    <row r="37" spans="1:8" ht="41.4">
      <c r="A37" s="20" t="s">
        <v>20</v>
      </c>
      <c r="B37" s="11">
        <v>200</v>
      </c>
      <c r="C37" s="12" t="s">
        <v>64</v>
      </c>
      <c r="D37" s="12" t="s">
        <v>69</v>
      </c>
      <c r="E37" s="11"/>
      <c r="F37" s="11"/>
      <c r="G37" s="21">
        <f t="shared" ref="G37:H42" si="12">G38</f>
        <v>120</v>
      </c>
      <c r="H37" s="21">
        <f t="shared" si="12"/>
        <v>0</v>
      </c>
    </row>
    <row r="38" spans="1:8" s="8" customFormat="1">
      <c r="A38" s="3" t="s">
        <v>78</v>
      </c>
      <c r="B38" s="5">
        <v>200</v>
      </c>
      <c r="C38" s="4" t="s">
        <v>64</v>
      </c>
      <c r="D38" s="4" t="s">
        <v>69</v>
      </c>
      <c r="E38" s="5" t="s">
        <v>39</v>
      </c>
      <c r="F38" s="5"/>
      <c r="G38" s="6">
        <f t="shared" si="12"/>
        <v>120</v>
      </c>
      <c r="H38" s="6">
        <f t="shared" si="12"/>
        <v>0</v>
      </c>
    </row>
    <row r="39" spans="1:8" s="8" customFormat="1" ht="27.6">
      <c r="A39" s="3" t="s">
        <v>71</v>
      </c>
      <c r="B39" s="5">
        <v>200</v>
      </c>
      <c r="C39" s="4" t="s">
        <v>64</v>
      </c>
      <c r="D39" s="4" t="s">
        <v>69</v>
      </c>
      <c r="E39" s="5" t="s">
        <v>72</v>
      </c>
      <c r="F39" s="5"/>
      <c r="G39" s="6">
        <f t="shared" si="12"/>
        <v>120</v>
      </c>
      <c r="H39" s="6">
        <f t="shared" si="12"/>
        <v>0</v>
      </c>
    </row>
    <row r="40" spans="1:8" s="8" customFormat="1" ht="41.4">
      <c r="A40" s="3" t="s">
        <v>73</v>
      </c>
      <c r="B40" s="5">
        <v>200</v>
      </c>
      <c r="C40" s="4" t="s">
        <v>64</v>
      </c>
      <c r="D40" s="4" t="s">
        <v>69</v>
      </c>
      <c r="E40" s="5" t="s">
        <v>74</v>
      </c>
      <c r="F40" s="5"/>
      <c r="G40" s="6">
        <f t="shared" si="12"/>
        <v>120</v>
      </c>
      <c r="H40" s="6">
        <f t="shared" si="12"/>
        <v>0</v>
      </c>
    </row>
    <row r="41" spans="1:8" s="8" customFormat="1">
      <c r="A41" s="3" t="s">
        <v>205</v>
      </c>
      <c r="B41" s="5">
        <v>200</v>
      </c>
      <c r="C41" s="4" t="s">
        <v>64</v>
      </c>
      <c r="D41" s="4" t="s">
        <v>69</v>
      </c>
      <c r="E41" s="5" t="s">
        <v>21</v>
      </c>
      <c r="F41" s="5"/>
      <c r="G41" s="6">
        <f t="shared" si="12"/>
        <v>120</v>
      </c>
      <c r="H41" s="6">
        <f t="shared" si="12"/>
        <v>0</v>
      </c>
    </row>
    <row r="42" spans="1:8">
      <c r="A42" s="3" t="s">
        <v>75</v>
      </c>
      <c r="B42" s="5">
        <v>200</v>
      </c>
      <c r="C42" s="4" t="s">
        <v>64</v>
      </c>
      <c r="D42" s="4" t="s">
        <v>69</v>
      </c>
      <c r="E42" s="5" t="s">
        <v>21</v>
      </c>
      <c r="F42" s="5">
        <v>500</v>
      </c>
      <c r="G42" s="6">
        <f t="shared" si="12"/>
        <v>120</v>
      </c>
      <c r="H42" s="6">
        <f t="shared" si="12"/>
        <v>0</v>
      </c>
    </row>
    <row r="43" spans="1:8" ht="18.600000000000001" customHeight="1">
      <c r="A43" s="3" t="s">
        <v>22</v>
      </c>
      <c r="B43" s="5">
        <v>200</v>
      </c>
      <c r="C43" s="4" t="s">
        <v>64</v>
      </c>
      <c r="D43" s="4" t="s">
        <v>69</v>
      </c>
      <c r="E43" s="5" t="s">
        <v>21</v>
      </c>
      <c r="F43" s="5">
        <v>540</v>
      </c>
      <c r="G43" s="6">
        <v>120</v>
      </c>
      <c r="H43" s="6">
        <v>0</v>
      </c>
    </row>
    <row r="44" spans="1:8" ht="22.95" customHeight="1">
      <c r="A44" s="20" t="s">
        <v>24</v>
      </c>
      <c r="B44" s="11">
        <v>200</v>
      </c>
      <c r="C44" s="12" t="s">
        <v>64</v>
      </c>
      <c r="D44" s="12">
        <v>13</v>
      </c>
      <c r="E44" s="11"/>
      <c r="F44" s="11"/>
      <c r="G44" s="21">
        <f t="shared" ref="G44:H44" si="13">G45+G57+G66+G79</f>
        <v>1215.1999999999998</v>
      </c>
      <c r="H44" s="21">
        <f t="shared" si="13"/>
        <v>1249.5999999999999</v>
      </c>
    </row>
    <row r="45" spans="1:8" ht="60.75" customHeight="1">
      <c r="A45" s="56" t="s">
        <v>232</v>
      </c>
      <c r="B45" s="57">
        <v>200</v>
      </c>
      <c r="C45" s="58" t="s">
        <v>64</v>
      </c>
      <c r="D45" s="58" t="s">
        <v>149</v>
      </c>
      <c r="E45" s="57" t="s">
        <v>150</v>
      </c>
      <c r="F45" s="57"/>
      <c r="G45" s="59">
        <f t="shared" ref="G45:H45" si="14">G46+G50</f>
        <v>514.69999999999993</v>
      </c>
      <c r="H45" s="59">
        <f t="shared" si="14"/>
        <v>483.9</v>
      </c>
    </row>
    <row r="46" spans="1:8" ht="48" customHeight="1">
      <c r="A46" s="3" t="s">
        <v>165</v>
      </c>
      <c r="B46" s="5">
        <v>200</v>
      </c>
      <c r="C46" s="4" t="s">
        <v>64</v>
      </c>
      <c r="D46" s="4" t="s">
        <v>149</v>
      </c>
      <c r="E46" s="5" t="s">
        <v>105</v>
      </c>
      <c r="F46" s="5"/>
      <c r="G46" s="6">
        <f t="shared" ref="G46:H47" si="15">G47</f>
        <v>1.6</v>
      </c>
      <c r="H46" s="6">
        <f t="shared" si="15"/>
        <v>24.9</v>
      </c>
    </row>
    <row r="47" spans="1:8">
      <c r="A47" s="3" t="s">
        <v>28</v>
      </c>
      <c r="B47" s="5">
        <v>200</v>
      </c>
      <c r="C47" s="4" t="s">
        <v>64</v>
      </c>
      <c r="D47" s="4" t="s">
        <v>149</v>
      </c>
      <c r="E47" s="5" t="s">
        <v>106</v>
      </c>
      <c r="F47" s="5"/>
      <c r="G47" s="6">
        <f t="shared" si="15"/>
        <v>1.6</v>
      </c>
      <c r="H47" s="6">
        <f t="shared" si="15"/>
        <v>24.9</v>
      </c>
    </row>
    <row r="48" spans="1:8" ht="30.75" customHeight="1">
      <c r="A48" s="3" t="s">
        <v>31</v>
      </c>
      <c r="B48" s="5">
        <v>200</v>
      </c>
      <c r="C48" s="4" t="s">
        <v>64</v>
      </c>
      <c r="D48" s="4" t="s">
        <v>149</v>
      </c>
      <c r="E48" s="5" t="s">
        <v>106</v>
      </c>
      <c r="F48" s="5">
        <v>200</v>
      </c>
      <c r="G48" s="6">
        <f t="shared" ref="G48:H48" si="16">G49</f>
        <v>1.6</v>
      </c>
      <c r="H48" s="6">
        <f t="shared" si="16"/>
        <v>24.9</v>
      </c>
    </row>
    <row r="49" spans="1:8" ht="45.75" customHeight="1">
      <c r="A49" s="3" t="s">
        <v>17</v>
      </c>
      <c r="B49" s="5">
        <v>200</v>
      </c>
      <c r="C49" s="4" t="s">
        <v>64</v>
      </c>
      <c r="D49" s="4" t="s">
        <v>149</v>
      </c>
      <c r="E49" s="5" t="s">
        <v>106</v>
      </c>
      <c r="F49" s="5">
        <v>240</v>
      </c>
      <c r="G49" s="65">
        <v>1.6</v>
      </c>
      <c r="H49" s="65">
        <v>24.9</v>
      </c>
    </row>
    <row r="50" spans="1:8" ht="27.6">
      <c r="A50" s="3" t="s">
        <v>168</v>
      </c>
      <c r="B50" s="5">
        <v>200</v>
      </c>
      <c r="C50" s="4" t="s">
        <v>64</v>
      </c>
      <c r="D50" s="4" t="s">
        <v>149</v>
      </c>
      <c r="E50" s="5" t="s">
        <v>151</v>
      </c>
      <c r="F50" s="5"/>
      <c r="G50" s="6">
        <f t="shared" ref="G50:H50" si="17">G51+G54</f>
        <v>513.09999999999991</v>
      </c>
      <c r="H50" s="6">
        <f t="shared" si="17"/>
        <v>459</v>
      </c>
    </row>
    <row r="51" spans="1:8">
      <c r="A51" s="3" t="s">
        <v>226</v>
      </c>
      <c r="B51" s="5">
        <v>200</v>
      </c>
      <c r="C51" s="4" t="s">
        <v>64</v>
      </c>
      <c r="D51" s="4" t="s">
        <v>149</v>
      </c>
      <c r="E51" s="5" t="s">
        <v>227</v>
      </c>
      <c r="F51" s="5"/>
      <c r="G51" s="6">
        <f t="shared" ref="G51:H51" si="18">G52</f>
        <v>140.19999999999999</v>
      </c>
      <c r="H51" s="6">
        <f t="shared" si="18"/>
        <v>169</v>
      </c>
    </row>
    <row r="52" spans="1:8" ht="28.5" customHeight="1">
      <c r="A52" s="3" t="s">
        <v>31</v>
      </c>
      <c r="B52" s="5">
        <v>200</v>
      </c>
      <c r="C52" s="4" t="s">
        <v>64</v>
      </c>
      <c r="D52" s="4" t="s">
        <v>149</v>
      </c>
      <c r="E52" s="5" t="s">
        <v>227</v>
      </c>
      <c r="F52" s="5">
        <v>200</v>
      </c>
      <c r="G52" s="6">
        <f t="shared" ref="G52:H52" si="19">G53</f>
        <v>140.19999999999999</v>
      </c>
      <c r="H52" s="6">
        <f t="shared" si="19"/>
        <v>169</v>
      </c>
    </row>
    <row r="53" spans="1:8" ht="27.6">
      <c r="A53" s="3" t="s">
        <v>17</v>
      </c>
      <c r="B53" s="5">
        <v>200</v>
      </c>
      <c r="C53" s="4" t="s">
        <v>64</v>
      </c>
      <c r="D53" s="4" t="s">
        <v>149</v>
      </c>
      <c r="E53" s="5" t="s">
        <v>227</v>
      </c>
      <c r="F53" s="5">
        <v>240</v>
      </c>
      <c r="G53" s="65">
        <v>140.19999999999999</v>
      </c>
      <c r="H53" s="6">
        <v>169</v>
      </c>
    </row>
    <row r="54" spans="1:8" ht="27.6">
      <c r="A54" s="3" t="s">
        <v>206</v>
      </c>
      <c r="B54" s="5">
        <v>200</v>
      </c>
      <c r="C54" s="4" t="s">
        <v>64</v>
      </c>
      <c r="D54" s="4" t="s">
        <v>149</v>
      </c>
      <c r="E54" s="5" t="s">
        <v>228</v>
      </c>
      <c r="F54" s="5"/>
      <c r="G54" s="6">
        <f t="shared" ref="G54:H54" si="20">G55</f>
        <v>372.9</v>
      </c>
      <c r="H54" s="6">
        <f t="shared" si="20"/>
        <v>290</v>
      </c>
    </row>
    <row r="55" spans="1:8" ht="44.25" customHeight="1">
      <c r="A55" s="3" t="s">
        <v>55</v>
      </c>
      <c r="B55" s="5">
        <v>200</v>
      </c>
      <c r="C55" s="4" t="s">
        <v>64</v>
      </c>
      <c r="D55" s="4" t="s">
        <v>149</v>
      </c>
      <c r="E55" s="5" t="s">
        <v>228</v>
      </c>
      <c r="F55" s="5">
        <v>600</v>
      </c>
      <c r="G55" s="6">
        <f t="shared" ref="G55:H55" si="21">G56</f>
        <v>372.9</v>
      </c>
      <c r="H55" s="6">
        <f t="shared" si="21"/>
        <v>290</v>
      </c>
    </row>
    <row r="56" spans="1:8">
      <c r="A56" s="3" t="s">
        <v>56</v>
      </c>
      <c r="B56" s="5">
        <v>200</v>
      </c>
      <c r="C56" s="4" t="s">
        <v>64</v>
      </c>
      <c r="D56" s="4" t="s">
        <v>149</v>
      </c>
      <c r="E56" s="5" t="s">
        <v>228</v>
      </c>
      <c r="F56" s="5">
        <v>610</v>
      </c>
      <c r="G56" s="65">
        <v>372.9</v>
      </c>
      <c r="H56" s="6">
        <v>290</v>
      </c>
    </row>
    <row r="57" spans="1:8" ht="62.25" customHeight="1">
      <c r="A57" s="73" t="s">
        <v>169</v>
      </c>
      <c r="B57" s="57">
        <v>200</v>
      </c>
      <c r="C57" s="58" t="s">
        <v>64</v>
      </c>
      <c r="D57" s="58">
        <v>13</v>
      </c>
      <c r="E57" s="57" t="s">
        <v>25</v>
      </c>
      <c r="F57" s="57"/>
      <c r="G57" s="59">
        <f t="shared" ref="G57:H57" si="22">G58+G62</f>
        <v>4.3</v>
      </c>
      <c r="H57" s="59">
        <f t="shared" si="22"/>
        <v>15</v>
      </c>
    </row>
    <row r="58" spans="1:8" ht="55.2">
      <c r="A58" s="3" t="s">
        <v>26</v>
      </c>
      <c r="B58" s="5">
        <v>200</v>
      </c>
      <c r="C58" s="4" t="s">
        <v>64</v>
      </c>
      <c r="D58" s="4">
        <v>13</v>
      </c>
      <c r="E58" s="5" t="s">
        <v>27</v>
      </c>
      <c r="F58" s="5"/>
      <c r="G58" s="6">
        <f t="shared" ref="G58:H59" si="23">G59</f>
        <v>4.3</v>
      </c>
      <c r="H58" s="6">
        <f t="shared" si="23"/>
        <v>15</v>
      </c>
    </row>
    <row r="59" spans="1:8" ht="15.6" customHeight="1">
      <c r="A59" s="3" t="s">
        <v>28</v>
      </c>
      <c r="B59" s="5">
        <v>200</v>
      </c>
      <c r="C59" s="4" t="s">
        <v>64</v>
      </c>
      <c r="D59" s="4">
        <v>13</v>
      </c>
      <c r="E59" s="5" t="s">
        <v>89</v>
      </c>
      <c r="F59" s="5"/>
      <c r="G59" s="6">
        <f t="shared" si="23"/>
        <v>4.3</v>
      </c>
      <c r="H59" s="6">
        <f t="shared" si="23"/>
        <v>15</v>
      </c>
    </row>
    <row r="60" spans="1:8" ht="27.6">
      <c r="A60" s="3" t="s">
        <v>31</v>
      </c>
      <c r="B60" s="5">
        <v>200</v>
      </c>
      <c r="C60" s="4" t="s">
        <v>64</v>
      </c>
      <c r="D60" s="4">
        <v>13</v>
      </c>
      <c r="E60" s="5" t="s">
        <v>89</v>
      </c>
      <c r="F60" s="5">
        <v>200</v>
      </c>
      <c r="G60" s="6">
        <f t="shared" ref="G60:H60" si="24">G61</f>
        <v>4.3</v>
      </c>
      <c r="H60" s="6">
        <f t="shared" si="24"/>
        <v>15</v>
      </c>
    </row>
    <row r="61" spans="1:8" ht="27.6">
      <c r="A61" s="3" t="s">
        <v>17</v>
      </c>
      <c r="B61" s="5">
        <v>200</v>
      </c>
      <c r="C61" s="4" t="s">
        <v>64</v>
      </c>
      <c r="D61" s="4">
        <v>13</v>
      </c>
      <c r="E61" s="5" t="s">
        <v>89</v>
      </c>
      <c r="F61" s="5">
        <v>240</v>
      </c>
      <c r="G61" s="6">
        <v>4.3</v>
      </c>
      <c r="H61" s="6">
        <v>15</v>
      </c>
    </row>
    <row r="62" spans="1:8" ht="27.6" hidden="1">
      <c r="A62" s="52" t="s">
        <v>157</v>
      </c>
      <c r="B62" s="53">
        <v>200</v>
      </c>
      <c r="C62" s="54" t="s">
        <v>64</v>
      </c>
      <c r="D62" s="54">
        <v>13</v>
      </c>
      <c r="E62" s="53" t="s">
        <v>158</v>
      </c>
      <c r="F62" s="53"/>
      <c r="G62" s="55">
        <f t="shared" ref="G62:H63" si="25">G63</f>
        <v>0</v>
      </c>
      <c r="H62" s="55">
        <f t="shared" si="25"/>
        <v>0</v>
      </c>
    </row>
    <row r="63" spans="1:8" hidden="1">
      <c r="A63" s="52" t="s">
        <v>28</v>
      </c>
      <c r="B63" s="53">
        <v>200</v>
      </c>
      <c r="C63" s="54" t="s">
        <v>64</v>
      </c>
      <c r="D63" s="54">
        <v>13</v>
      </c>
      <c r="E63" s="53" t="s">
        <v>159</v>
      </c>
      <c r="F63" s="53"/>
      <c r="G63" s="55">
        <f t="shared" si="25"/>
        <v>0</v>
      </c>
      <c r="H63" s="55">
        <f t="shared" si="25"/>
        <v>0</v>
      </c>
    </row>
    <row r="64" spans="1:8" ht="27.6" hidden="1">
      <c r="A64" s="52" t="s">
        <v>31</v>
      </c>
      <c r="B64" s="53">
        <v>200</v>
      </c>
      <c r="C64" s="54" t="s">
        <v>64</v>
      </c>
      <c r="D64" s="54">
        <v>13</v>
      </c>
      <c r="E64" s="53" t="s">
        <v>159</v>
      </c>
      <c r="F64" s="53">
        <v>200</v>
      </c>
      <c r="G64" s="55">
        <f>G65</f>
        <v>0</v>
      </c>
      <c r="H64" s="55">
        <f>H65</f>
        <v>0</v>
      </c>
    </row>
    <row r="65" spans="1:8" ht="27.6" hidden="1">
      <c r="A65" s="52" t="s">
        <v>17</v>
      </c>
      <c r="B65" s="53">
        <v>200</v>
      </c>
      <c r="C65" s="54" t="s">
        <v>64</v>
      </c>
      <c r="D65" s="54">
        <v>13</v>
      </c>
      <c r="E65" s="53" t="s">
        <v>159</v>
      </c>
      <c r="F65" s="53">
        <v>240</v>
      </c>
      <c r="G65" s="55"/>
      <c r="H65" s="55"/>
    </row>
    <row r="66" spans="1:8" ht="88.5" customHeight="1">
      <c r="A66" s="56" t="s">
        <v>160</v>
      </c>
      <c r="B66" s="57">
        <v>200</v>
      </c>
      <c r="C66" s="58" t="s">
        <v>64</v>
      </c>
      <c r="D66" s="58">
        <v>13</v>
      </c>
      <c r="E66" s="57" t="s">
        <v>29</v>
      </c>
      <c r="F66" s="57"/>
      <c r="G66" s="59">
        <f t="shared" ref="G66:H66" si="26">G67+G75</f>
        <v>517.1</v>
      </c>
      <c r="H66" s="59">
        <f t="shared" si="26"/>
        <v>273</v>
      </c>
    </row>
    <row r="67" spans="1:8" ht="28.5" customHeight="1">
      <c r="A67" s="3" t="s">
        <v>90</v>
      </c>
      <c r="B67" s="5">
        <v>200</v>
      </c>
      <c r="C67" s="4" t="s">
        <v>64</v>
      </c>
      <c r="D67" s="4">
        <v>13</v>
      </c>
      <c r="E67" s="5" t="s">
        <v>30</v>
      </c>
      <c r="F67" s="5"/>
      <c r="G67" s="6">
        <f t="shared" ref="G67:H67" si="27">G68</f>
        <v>100.3</v>
      </c>
      <c r="H67" s="6">
        <f t="shared" si="27"/>
        <v>90</v>
      </c>
    </row>
    <row r="68" spans="1:8" ht="27.6">
      <c r="A68" s="3" t="s">
        <v>206</v>
      </c>
      <c r="B68" s="5">
        <v>200</v>
      </c>
      <c r="C68" s="4" t="s">
        <v>64</v>
      </c>
      <c r="D68" s="4">
        <v>13</v>
      </c>
      <c r="E68" s="5" t="s">
        <v>225</v>
      </c>
      <c r="F68" s="5"/>
      <c r="G68" s="6">
        <f t="shared" ref="G68:H68" si="28">G69+G73+G71</f>
        <v>100.3</v>
      </c>
      <c r="H68" s="6">
        <f t="shared" si="28"/>
        <v>90</v>
      </c>
    </row>
    <row r="69" spans="1:8" ht="27.6" hidden="1">
      <c r="A69" s="3" t="s">
        <v>31</v>
      </c>
      <c r="B69" s="5">
        <v>200</v>
      </c>
      <c r="C69" s="4" t="s">
        <v>64</v>
      </c>
      <c r="D69" s="4">
        <v>13</v>
      </c>
      <c r="E69" s="5" t="s">
        <v>91</v>
      </c>
      <c r="F69" s="5">
        <v>200</v>
      </c>
      <c r="G69" s="6">
        <f t="shared" ref="G69:H69" si="29">G70</f>
        <v>0</v>
      </c>
      <c r="H69" s="6">
        <f t="shared" si="29"/>
        <v>0</v>
      </c>
    </row>
    <row r="70" spans="1:8" ht="27.6" hidden="1">
      <c r="A70" s="3" t="s">
        <v>17</v>
      </c>
      <c r="B70" s="5">
        <v>200</v>
      </c>
      <c r="C70" s="4" t="s">
        <v>64</v>
      </c>
      <c r="D70" s="4">
        <v>13</v>
      </c>
      <c r="E70" s="5" t="s">
        <v>91</v>
      </c>
      <c r="F70" s="5">
        <v>240</v>
      </c>
      <c r="G70" s="6"/>
      <c r="H70" s="6"/>
    </row>
    <row r="71" spans="1:8" ht="27.6">
      <c r="A71" s="3" t="s">
        <v>55</v>
      </c>
      <c r="B71" s="5">
        <v>200</v>
      </c>
      <c r="C71" s="4" t="s">
        <v>64</v>
      </c>
      <c r="D71" s="4">
        <v>13</v>
      </c>
      <c r="E71" s="5" t="s">
        <v>225</v>
      </c>
      <c r="F71" s="5">
        <v>600</v>
      </c>
      <c r="G71" s="6">
        <f t="shared" ref="G71:H71" si="30">G72</f>
        <v>100.3</v>
      </c>
      <c r="H71" s="6">
        <f t="shared" si="30"/>
        <v>90</v>
      </c>
    </row>
    <row r="72" spans="1:8" ht="16.95" customHeight="1">
      <c r="A72" s="3" t="s">
        <v>56</v>
      </c>
      <c r="B72" s="5">
        <v>200</v>
      </c>
      <c r="C72" s="4" t="s">
        <v>64</v>
      </c>
      <c r="D72" s="4">
        <v>13</v>
      </c>
      <c r="E72" s="5" t="s">
        <v>225</v>
      </c>
      <c r="F72" s="5">
        <v>610</v>
      </c>
      <c r="G72" s="6">
        <v>100.3</v>
      </c>
      <c r="H72" s="6">
        <v>90</v>
      </c>
    </row>
    <row r="73" spans="1:8" hidden="1">
      <c r="A73" s="52" t="s">
        <v>18</v>
      </c>
      <c r="B73" s="53">
        <v>200</v>
      </c>
      <c r="C73" s="54" t="s">
        <v>64</v>
      </c>
      <c r="D73" s="54">
        <v>13</v>
      </c>
      <c r="E73" s="53" t="s">
        <v>91</v>
      </c>
      <c r="F73" s="53">
        <v>800</v>
      </c>
      <c r="G73" s="6">
        <f t="shared" ref="G73:H73" si="31">G74</f>
        <v>0</v>
      </c>
      <c r="H73" s="6">
        <f t="shared" si="31"/>
        <v>0</v>
      </c>
    </row>
    <row r="74" spans="1:8" hidden="1">
      <c r="A74" s="52" t="s">
        <v>19</v>
      </c>
      <c r="B74" s="53">
        <v>200</v>
      </c>
      <c r="C74" s="54" t="s">
        <v>64</v>
      </c>
      <c r="D74" s="54">
        <v>13</v>
      </c>
      <c r="E74" s="53" t="s">
        <v>91</v>
      </c>
      <c r="F74" s="53">
        <v>850</v>
      </c>
      <c r="G74" s="6"/>
      <c r="H74" s="6"/>
    </row>
    <row r="75" spans="1:8" ht="55.2">
      <c r="A75" s="3" t="s">
        <v>231</v>
      </c>
      <c r="B75" s="5">
        <v>200</v>
      </c>
      <c r="C75" s="4" t="s">
        <v>64</v>
      </c>
      <c r="D75" s="4">
        <v>13</v>
      </c>
      <c r="E75" s="5" t="s">
        <v>93</v>
      </c>
      <c r="F75" s="5"/>
      <c r="G75" s="6">
        <f t="shared" ref="G75:H75" si="32">G76</f>
        <v>416.8</v>
      </c>
      <c r="H75" s="6">
        <f t="shared" si="32"/>
        <v>183</v>
      </c>
    </row>
    <row r="76" spans="1:8">
      <c r="A76" s="3" t="s">
        <v>28</v>
      </c>
      <c r="B76" s="5">
        <v>200</v>
      </c>
      <c r="C76" s="4" t="s">
        <v>64</v>
      </c>
      <c r="D76" s="4">
        <v>13</v>
      </c>
      <c r="E76" s="5" t="s">
        <v>92</v>
      </c>
      <c r="F76" s="5"/>
      <c r="G76" s="6">
        <f t="shared" ref="G76:H77" si="33">G77</f>
        <v>416.8</v>
      </c>
      <c r="H76" s="6">
        <f t="shared" si="33"/>
        <v>183</v>
      </c>
    </row>
    <row r="77" spans="1:8" ht="27.6">
      <c r="A77" s="3" t="s">
        <v>31</v>
      </c>
      <c r="B77" s="5">
        <v>200</v>
      </c>
      <c r="C77" s="4" t="s">
        <v>64</v>
      </c>
      <c r="D77" s="4">
        <v>13</v>
      </c>
      <c r="E77" s="5" t="s">
        <v>92</v>
      </c>
      <c r="F77" s="5">
        <v>200</v>
      </c>
      <c r="G77" s="6">
        <f t="shared" si="33"/>
        <v>416.8</v>
      </c>
      <c r="H77" s="6">
        <f t="shared" si="33"/>
        <v>183</v>
      </c>
    </row>
    <row r="78" spans="1:8" ht="43.95" customHeight="1">
      <c r="A78" s="3" t="s">
        <v>17</v>
      </c>
      <c r="B78" s="5">
        <v>200</v>
      </c>
      <c r="C78" s="4" t="s">
        <v>64</v>
      </c>
      <c r="D78" s="4">
        <v>13</v>
      </c>
      <c r="E78" s="5" t="s">
        <v>92</v>
      </c>
      <c r="F78" s="5">
        <v>240</v>
      </c>
      <c r="G78" s="6">
        <v>416.8</v>
      </c>
      <c r="H78" s="6">
        <v>183</v>
      </c>
    </row>
    <row r="79" spans="1:8" ht="14.7" customHeight="1">
      <c r="A79" s="3" t="s">
        <v>23</v>
      </c>
      <c r="B79" s="5">
        <v>200</v>
      </c>
      <c r="C79" s="4" t="s">
        <v>64</v>
      </c>
      <c r="D79" s="4">
        <v>13</v>
      </c>
      <c r="E79" s="5" t="s">
        <v>94</v>
      </c>
      <c r="F79" s="5"/>
      <c r="G79" s="6">
        <f t="shared" ref="G79:H79" si="34">G80+G84</f>
        <v>179.1</v>
      </c>
      <c r="H79" s="6">
        <f t="shared" si="34"/>
        <v>477.7</v>
      </c>
    </row>
    <row r="80" spans="1:8" ht="29.25" hidden="1" customHeight="1">
      <c r="A80" s="3" t="s">
        <v>152</v>
      </c>
      <c r="B80" s="5">
        <v>200</v>
      </c>
      <c r="C80" s="4" t="s">
        <v>64</v>
      </c>
      <c r="D80" s="4">
        <v>13</v>
      </c>
      <c r="E80" s="5" t="s">
        <v>153</v>
      </c>
      <c r="F80" s="5"/>
      <c r="G80" s="6">
        <f t="shared" ref="G80:H82" si="35">G81</f>
        <v>0</v>
      </c>
      <c r="H80" s="6">
        <f t="shared" si="35"/>
        <v>0</v>
      </c>
    </row>
    <row r="81" spans="1:15" ht="33" hidden="1" customHeight="1">
      <c r="A81" s="3" t="s">
        <v>154</v>
      </c>
      <c r="B81" s="5">
        <v>200</v>
      </c>
      <c r="C81" s="4" t="s">
        <v>64</v>
      </c>
      <c r="D81" s="4">
        <v>13</v>
      </c>
      <c r="E81" s="5" t="s">
        <v>155</v>
      </c>
      <c r="F81" s="5"/>
      <c r="G81" s="6">
        <f t="shared" si="35"/>
        <v>0</v>
      </c>
      <c r="H81" s="6">
        <f t="shared" si="35"/>
        <v>0</v>
      </c>
    </row>
    <row r="82" spans="1:15" ht="14.7" hidden="1" customHeight="1">
      <c r="A82" s="3" t="s">
        <v>18</v>
      </c>
      <c r="B82" s="5">
        <v>200</v>
      </c>
      <c r="C82" s="4" t="s">
        <v>64</v>
      </c>
      <c r="D82" s="4">
        <v>13</v>
      </c>
      <c r="E82" s="5" t="s">
        <v>155</v>
      </c>
      <c r="F82" s="5">
        <v>800</v>
      </c>
      <c r="G82" s="6">
        <f t="shared" si="35"/>
        <v>0</v>
      </c>
      <c r="H82" s="6">
        <f t="shared" si="35"/>
        <v>0</v>
      </c>
    </row>
    <row r="83" spans="1:15" ht="14.7" hidden="1" customHeight="1">
      <c r="A83" s="3" t="s">
        <v>156</v>
      </c>
      <c r="B83" s="5">
        <v>200</v>
      </c>
      <c r="C83" s="4" t="s">
        <v>64</v>
      </c>
      <c r="D83" s="4">
        <v>13</v>
      </c>
      <c r="E83" s="5" t="s">
        <v>155</v>
      </c>
      <c r="F83" s="5">
        <v>830</v>
      </c>
      <c r="G83" s="6"/>
      <c r="H83" s="6"/>
    </row>
    <row r="84" spans="1:15" ht="14.7" customHeight="1">
      <c r="A84" s="3" t="s">
        <v>95</v>
      </c>
      <c r="B84" s="5">
        <v>200</v>
      </c>
      <c r="C84" s="4" t="s">
        <v>64</v>
      </c>
      <c r="D84" s="4">
        <v>13</v>
      </c>
      <c r="E84" s="5" t="s">
        <v>96</v>
      </c>
      <c r="F84" s="5"/>
      <c r="G84" s="6">
        <f t="shared" ref="G84:H84" si="36">G85+G88+G93</f>
        <v>179.1</v>
      </c>
      <c r="H84" s="6">
        <f t="shared" si="36"/>
        <v>477.7</v>
      </c>
    </row>
    <row r="85" spans="1:15">
      <c r="A85" s="3" t="s">
        <v>32</v>
      </c>
      <c r="B85" s="5">
        <v>200</v>
      </c>
      <c r="C85" s="4" t="s">
        <v>64</v>
      </c>
      <c r="D85" s="4">
        <v>13</v>
      </c>
      <c r="E85" s="5" t="s">
        <v>97</v>
      </c>
      <c r="F85" s="5"/>
      <c r="G85" s="6">
        <f t="shared" ref="G85:H86" si="37">G86</f>
        <v>23.9</v>
      </c>
      <c r="H85" s="6">
        <f t="shared" si="37"/>
        <v>23.7</v>
      </c>
    </row>
    <row r="86" spans="1:15" ht="14.7" customHeight="1">
      <c r="A86" s="3" t="s">
        <v>18</v>
      </c>
      <c r="B86" s="5">
        <v>200</v>
      </c>
      <c r="C86" s="4" t="s">
        <v>64</v>
      </c>
      <c r="D86" s="4">
        <v>13</v>
      </c>
      <c r="E86" s="5" t="s">
        <v>97</v>
      </c>
      <c r="F86" s="5">
        <v>800</v>
      </c>
      <c r="G86" s="6">
        <f t="shared" si="37"/>
        <v>23.9</v>
      </c>
      <c r="H86" s="6">
        <f t="shared" si="37"/>
        <v>23.7</v>
      </c>
    </row>
    <row r="87" spans="1:15">
      <c r="A87" s="3" t="s">
        <v>19</v>
      </c>
      <c r="B87" s="5">
        <v>200</v>
      </c>
      <c r="C87" s="4" t="s">
        <v>64</v>
      </c>
      <c r="D87" s="4">
        <v>13</v>
      </c>
      <c r="E87" s="5" t="s">
        <v>97</v>
      </c>
      <c r="F87" s="5">
        <v>850</v>
      </c>
      <c r="G87" s="6">
        <v>23.9</v>
      </c>
      <c r="H87" s="6">
        <f>23+0.7</f>
        <v>23.7</v>
      </c>
    </row>
    <row r="88" spans="1:15" ht="27.6">
      <c r="A88" s="3" t="s">
        <v>112</v>
      </c>
      <c r="B88" s="5">
        <v>200</v>
      </c>
      <c r="C88" s="4" t="s">
        <v>64</v>
      </c>
      <c r="D88" s="4">
        <v>13</v>
      </c>
      <c r="E88" s="5" t="s">
        <v>113</v>
      </c>
      <c r="F88" s="5"/>
      <c r="G88" s="6">
        <f>G89+G91</f>
        <v>155.19999999999999</v>
      </c>
      <c r="H88" s="6">
        <f>H89+H91</f>
        <v>454</v>
      </c>
    </row>
    <row r="89" spans="1:15" ht="14.7" customHeight="1">
      <c r="A89" s="3" t="s">
        <v>31</v>
      </c>
      <c r="B89" s="5">
        <v>200</v>
      </c>
      <c r="C89" s="4" t="s">
        <v>64</v>
      </c>
      <c r="D89" s="4">
        <v>13</v>
      </c>
      <c r="E89" s="5" t="s">
        <v>113</v>
      </c>
      <c r="F89" s="5">
        <v>200</v>
      </c>
      <c r="G89" s="6">
        <f t="shared" ref="G89" si="38">G90</f>
        <v>155.19999999999999</v>
      </c>
      <c r="H89" s="6">
        <f t="shared" ref="H89" si="39">H90</f>
        <v>0</v>
      </c>
    </row>
    <row r="90" spans="1:15" ht="27.6">
      <c r="A90" s="3" t="s">
        <v>17</v>
      </c>
      <c r="B90" s="5">
        <v>200</v>
      </c>
      <c r="C90" s="4" t="s">
        <v>64</v>
      </c>
      <c r="D90" s="4">
        <v>13</v>
      </c>
      <c r="E90" s="5" t="s">
        <v>113</v>
      </c>
      <c r="F90" s="5">
        <v>240</v>
      </c>
      <c r="G90" s="6">
        <v>155.19999999999999</v>
      </c>
      <c r="H90" s="6">
        <v>0</v>
      </c>
    </row>
    <row r="91" spans="1:15" ht="18" hidden="1" customHeight="1">
      <c r="A91" s="3" t="s">
        <v>18</v>
      </c>
      <c r="B91" s="5">
        <v>200</v>
      </c>
      <c r="C91" s="4" t="s">
        <v>64</v>
      </c>
      <c r="D91" s="4">
        <v>13</v>
      </c>
      <c r="E91" s="5" t="s">
        <v>113</v>
      </c>
      <c r="F91" s="5">
        <v>800</v>
      </c>
      <c r="G91" s="6">
        <f>G92</f>
        <v>0</v>
      </c>
      <c r="H91" s="6">
        <f>H92</f>
        <v>454</v>
      </c>
    </row>
    <row r="92" spans="1:15" ht="21" hidden="1" customHeight="1">
      <c r="A92" s="3" t="s">
        <v>19</v>
      </c>
      <c r="B92" s="5">
        <v>200</v>
      </c>
      <c r="C92" s="4" t="s">
        <v>64</v>
      </c>
      <c r="D92" s="4">
        <v>13</v>
      </c>
      <c r="E92" s="5" t="s">
        <v>113</v>
      </c>
      <c r="F92" s="5">
        <v>850</v>
      </c>
      <c r="G92" s="6">
        <v>0</v>
      </c>
      <c r="H92" s="6">
        <v>454</v>
      </c>
    </row>
    <row r="93" spans="1:15" ht="27.6" hidden="1">
      <c r="A93" s="74" t="s">
        <v>201</v>
      </c>
      <c r="B93" s="75">
        <v>200</v>
      </c>
      <c r="C93" s="76" t="s">
        <v>64</v>
      </c>
      <c r="D93" s="76" t="s">
        <v>149</v>
      </c>
      <c r="E93" s="75" t="s">
        <v>202</v>
      </c>
      <c r="F93" s="75"/>
      <c r="G93" s="77">
        <f t="shared" ref="G93:H94" si="40">G94</f>
        <v>0</v>
      </c>
      <c r="H93" s="77">
        <f t="shared" si="40"/>
        <v>0</v>
      </c>
      <c r="J93" s="102"/>
      <c r="K93" s="103"/>
      <c r="L93" s="103"/>
      <c r="M93" s="103"/>
      <c r="N93" s="103"/>
      <c r="O93" s="103"/>
    </row>
    <row r="94" spans="1:15" ht="27.6" hidden="1">
      <c r="A94" s="74" t="s">
        <v>55</v>
      </c>
      <c r="B94" s="75">
        <v>200</v>
      </c>
      <c r="C94" s="76" t="s">
        <v>64</v>
      </c>
      <c r="D94" s="76" t="s">
        <v>149</v>
      </c>
      <c r="E94" s="75" t="s">
        <v>202</v>
      </c>
      <c r="F94" s="75">
        <v>600</v>
      </c>
      <c r="G94" s="77">
        <f t="shared" si="40"/>
        <v>0</v>
      </c>
      <c r="H94" s="77">
        <f t="shared" si="40"/>
        <v>0</v>
      </c>
    </row>
    <row r="95" spans="1:15" hidden="1">
      <c r="A95" s="74" t="s">
        <v>56</v>
      </c>
      <c r="B95" s="75">
        <v>200</v>
      </c>
      <c r="C95" s="76" t="s">
        <v>64</v>
      </c>
      <c r="D95" s="76" t="s">
        <v>149</v>
      </c>
      <c r="E95" s="75" t="s">
        <v>202</v>
      </c>
      <c r="F95" s="75">
        <v>610</v>
      </c>
      <c r="G95" s="77">
        <v>0</v>
      </c>
      <c r="H95" s="77">
        <v>0</v>
      </c>
    </row>
    <row r="96" spans="1:15" ht="18.600000000000001" customHeight="1">
      <c r="A96" s="20" t="s">
        <v>33</v>
      </c>
      <c r="B96" s="11">
        <v>200</v>
      </c>
      <c r="C96" s="12" t="s">
        <v>65</v>
      </c>
      <c r="D96" s="12"/>
      <c r="E96" s="11"/>
      <c r="F96" s="11"/>
      <c r="G96" s="21">
        <f t="shared" ref="G96:H101" si="41">G97</f>
        <v>243.6</v>
      </c>
      <c r="H96" s="21">
        <f t="shared" si="41"/>
        <v>265.89999999999998</v>
      </c>
    </row>
    <row r="97" spans="1:8" ht="30.75" customHeight="1">
      <c r="A97" s="20" t="s">
        <v>34</v>
      </c>
      <c r="B97" s="11">
        <v>200</v>
      </c>
      <c r="C97" s="12" t="s">
        <v>65</v>
      </c>
      <c r="D97" s="12" t="s">
        <v>66</v>
      </c>
      <c r="E97" s="11"/>
      <c r="F97" s="11"/>
      <c r="G97" s="21">
        <f t="shared" si="41"/>
        <v>243.6</v>
      </c>
      <c r="H97" s="21">
        <f t="shared" si="41"/>
        <v>265.89999999999998</v>
      </c>
    </row>
    <row r="98" spans="1:8" ht="32.4" customHeight="1">
      <c r="A98" s="23" t="s">
        <v>38</v>
      </c>
      <c r="B98" s="5">
        <v>200</v>
      </c>
      <c r="C98" s="4" t="s">
        <v>65</v>
      </c>
      <c r="D98" s="4" t="s">
        <v>66</v>
      </c>
      <c r="E98" s="5" t="s">
        <v>98</v>
      </c>
      <c r="F98" s="5"/>
      <c r="G98" s="6">
        <f t="shared" si="41"/>
        <v>243.6</v>
      </c>
      <c r="H98" s="6">
        <f t="shared" si="41"/>
        <v>265.89999999999998</v>
      </c>
    </row>
    <row r="99" spans="1:8" ht="44.25" customHeight="1">
      <c r="A99" s="3" t="s">
        <v>100</v>
      </c>
      <c r="B99" s="5">
        <v>200</v>
      </c>
      <c r="C99" s="4" t="s">
        <v>65</v>
      </c>
      <c r="D99" s="4" t="s">
        <v>66</v>
      </c>
      <c r="E99" s="5" t="s">
        <v>99</v>
      </c>
      <c r="F99" s="5"/>
      <c r="G99" s="6">
        <f t="shared" si="41"/>
        <v>243.6</v>
      </c>
      <c r="H99" s="6">
        <f t="shared" si="41"/>
        <v>265.89999999999998</v>
      </c>
    </row>
    <row r="100" spans="1:8" ht="45" customHeight="1">
      <c r="A100" s="3" t="s">
        <v>264</v>
      </c>
      <c r="B100" s="5">
        <v>200</v>
      </c>
      <c r="C100" s="4" t="s">
        <v>65</v>
      </c>
      <c r="D100" s="4" t="s">
        <v>66</v>
      </c>
      <c r="E100" s="5" t="s">
        <v>101</v>
      </c>
      <c r="F100" s="5"/>
      <c r="G100" s="6">
        <f t="shared" si="41"/>
        <v>243.6</v>
      </c>
      <c r="H100" s="6">
        <f t="shared" si="41"/>
        <v>265.89999999999998</v>
      </c>
    </row>
    <row r="101" spans="1:8" ht="45.6" customHeight="1">
      <c r="A101" s="3" t="s">
        <v>11</v>
      </c>
      <c r="B101" s="5">
        <v>200</v>
      </c>
      <c r="C101" s="4" t="s">
        <v>65</v>
      </c>
      <c r="D101" s="4" t="s">
        <v>66</v>
      </c>
      <c r="E101" s="5" t="s">
        <v>101</v>
      </c>
      <c r="F101" s="5">
        <v>100</v>
      </c>
      <c r="G101" s="6">
        <f t="shared" si="41"/>
        <v>243.6</v>
      </c>
      <c r="H101" s="6">
        <f t="shared" si="41"/>
        <v>265.89999999999998</v>
      </c>
    </row>
    <row r="102" spans="1:8" ht="41.25" customHeight="1">
      <c r="A102" s="3" t="s">
        <v>12</v>
      </c>
      <c r="B102" s="5">
        <v>200</v>
      </c>
      <c r="C102" s="4" t="s">
        <v>65</v>
      </c>
      <c r="D102" s="4" t="s">
        <v>66</v>
      </c>
      <c r="E102" s="5" t="s">
        <v>101</v>
      </c>
      <c r="F102" s="5">
        <v>120</v>
      </c>
      <c r="G102" s="6">
        <v>243.6</v>
      </c>
      <c r="H102" s="6">
        <f>256+9.9</f>
        <v>265.89999999999998</v>
      </c>
    </row>
    <row r="103" spans="1:8" ht="34.200000000000003" customHeight="1">
      <c r="A103" s="20" t="s">
        <v>35</v>
      </c>
      <c r="B103" s="11">
        <v>200</v>
      </c>
      <c r="C103" s="12" t="s">
        <v>66</v>
      </c>
      <c r="D103" s="11"/>
      <c r="E103" s="11"/>
      <c r="F103" s="11"/>
      <c r="G103" s="21">
        <f t="shared" ref="G103:H104" si="42">G104</f>
        <v>96.9</v>
      </c>
      <c r="H103" s="21">
        <f t="shared" si="42"/>
        <v>118</v>
      </c>
    </row>
    <row r="104" spans="1:8" ht="46.2" customHeight="1">
      <c r="A104" s="20" t="s">
        <v>229</v>
      </c>
      <c r="B104" s="11">
        <v>200</v>
      </c>
      <c r="C104" s="12" t="s">
        <v>66</v>
      </c>
      <c r="D104" s="11">
        <v>10</v>
      </c>
      <c r="E104" s="11"/>
      <c r="F104" s="11"/>
      <c r="G104" s="21">
        <f>G105</f>
        <v>96.9</v>
      </c>
      <c r="H104" s="21">
        <f t="shared" si="42"/>
        <v>118</v>
      </c>
    </row>
    <row r="105" spans="1:8" ht="59.4" customHeight="1">
      <c r="A105" s="56" t="s">
        <v>232</v>
      </c>
      <c r="B105" s="57">
        <v>200</v>
      </c>
      <c r="C105" s="58" t="s">
        <v>66</v>
      </c>
      <c r="D105" s="57">
        <v>10</v>
      </c>
      <c r="E105" s="57" t="s">
        <v>36</v>
      </c>
      <c r="F105" s="57"/>
      <c r="G105" s="59">
        <f t="shared" ref="G105:H105" si="43">G106+G110</f>
        <v>96.9</v>
      </c>
      <c r="H105" s="59">
        <f t="shared" si="43"/>
        <v>118</v>
      </c>
    </row>
    <row r="106" spans="1:8" ht="29.25" customHeight="1">
      <c r="A106" s="3" t="s">
        <v>166</v>
      </c>
      <c r="B106" s="5">
        <v>200</v>
      </c>
      <c r="C106" s="4" t="s">
        <v>66</v>
      </c>
      <c r="D106" s="5">
        <v>10</v>
      </c>
      <c r="E106" s="5" t="s">
        <v>102</v>
      </c>
      <c r="F106" s="5"/>
      <c r="G106" s="6">
        <f t="shared" ref="G106:H106" si="44">G107</f>
        <v>96.9</v>
      </c>
      <c r="H106" s="6">
        <f t="shared" si="44"/>
        <v>91</v>
      </c>
    </row>
    <row r="107" spans="1:8" ht="27.6">
      <c r="A107" s="3" t="s">
        <v>206</v>
      </c>
      <c r="B107" s="5">
        <v>200</v>
      </c>
      <c r="C107" s="4" t="s">
        <v>66</v>
      </c>
      <c r="D107" s="5">
        <v>10</v>
      </c>
      <c r="E107" s="5" t="s">
        <v>224</v>
      </c>
      <c r="F107" s="5"/>
      <c r="G107" s="6">
        <f>G108</f>
        <v>96.9</v>
      </c>
      <c r="H107" s="6">
        <f>H108</f>
        <v>91</v>
      </c>
    </row>
    <row r="108" spans="1:8" ht="27.6">
      <c r="A108" s="3" t="s">
        <v>55</v>
      </c>
      <c r="B108" s="5">
        <v>200</v>
      </c>
      <c r="C108" s="4" t="s">
        <v>66</v>
      </c>
      <c r="D108" s="5">
        <v>10</v>
      </c>
      <c r="E108" s="5" t="s">
        <v>224</v>
      </c>
      <c r="F108" s="5">
        <v>600</v>
      </c>
      <c r="G108" s="6">
        <f t="shared" ref="G108:H108" si="45">G109</f>
        <v>96.9</v>
      </c>
      <c r="H108" s="6">
        <f t="shared" si="45"/>
        <v>91</v>
      </c>
    </row>
    <row r="109" spans="1:8">
      <c r="A109" s="3" t="s">
        <v>56</v>
      </c>
      <c r="B109" s="5">
        <v>200</v>
      </c>
      <c r="C109" s="4" t="s">
        <v>66</v>
      </c>
      <c r="D109" s="5">
        <v>10</v>
      </c>
      <c r="E109" s="5" t="s">
        <v>224</v>
      </c>
      <c r="F109" s="5">
        <v>610</v>
      </c>
      <c r="G109" s="65">
        <v>96.9</v>
      </c>
      <c r="H109" s="6">
        <v>91</v>
      </c>
    </row>
    <row r="110" spans="1:8" ht="27.6">
      <c r="A110" s="3" t="s">
        <v>167</v>
      </c>
      <c r="B110" s="5">
        <v>200</v>
      </c>
      <c r="C110" s="4" t="s">
        <v>66</v>
      </c>
      <c r="D110" s="5">
        <v>10</v>
      </c>
      <c r="E110" s="5" t="s">
        <v>103</v>
      </c>
      <c r="F110" s="5"/>
      <c r="G110" s="65">
        <f t="shared" ref="G110:H112" si="46">G111</f>
        <v>0</v>
      </c>
      <c r="H110" s="6">
        <f t="shared" si="46"/>
        <v>27</v>
      </c>
    </row>
    <row r="111" spans="1:8" ht="14.7" customHeight="1">
      <c r="A111" s="3" t="s">
        <v>28</v>
      </c>
      <c r="B111" s="5">
        <v>200</v>
      </c>
      <c r="C111" s="4" t="s">
        <v>66</v>
      </c>
      <c r="D111" s="5">
        <v>10</v>
      </c>
      <c r="E111" s="5" t="s">
        <v>104</v>
      </c>
      <c r="F111" s="5"/>
      <c r="G111" s="65">
        <f t="shared" si="46"/>
        <v>0</v>
      </c>
      <c r="H111" s="6">
        <f t="shared" si="46"/>
        <v>27</v>
      </c>
    </row>
    <row r="112" spans="1:8" ht="36" customHeight="1">
      <c r="A112" s="3" t="s">
        <v>31</v>
      </c>
      <c r="B112" s="5">
        <v>200</v>
      </c>
      <c r="C112" s="4" t="s">
        <v>66</v>
      </c>
      <c r="D112" s="5">
        <v>10</v>
      </c>
      <c r="E112" s="5" t="s">
        <v>104</v>
      </c>
      <c r="F112" s="5">
        <v>200</v>
      </c>
      <c r="G112" s="65">
        <f t="shared" si="46"/>
        <v>0</v>
      </c>
      <c r="H112" s="6">
        <f t="shared" si="46"/>
        <v>27</v>
      </c>
    </row>
    <row r="113" spans="1:8" ht="47.7" customHeight="1">
      <c r="A113" s="3" t="s">
        <v>17</v>
      </c>
      <c r="B113" s="5">
        <v>200</v>
      </c>
      <c r="C113" s="4" t="s">
        <v>66</v>
      </c>
      <c r="D113" s="5">
        <v>10</v>
      </c>
      <c r="E113" s="5" t="s">
        <v>104</v>
      </c>
      <c r="F113" s="5">
        <v>240</v>
      </c>
      <c r="G113" s="65">
        <v>0</v>
      </c>
      <c r="H113" s="6">
        <v>27</v>
      </c>
    </row>
    <row r="114" spans="1:8" ht="18.600000000000001" customHeight="1">
      <c r="A114" s="20" t="s">
        <v>37</v>
      </c>
      <c r="B114" s="11">
        <v>200</v>
      </c>
      <c r="C114" s="12" t="s">
        <v>67</v>
      </c>
      <c r="D114" s="11"/>
      <c r="E114" s="11"/>
      <c r="F114" s="11"/>
      <c r="G114" s="21">
        <f>G115+G141</f>
        <v>26013</v>
      </c>
      <c r="H114" s="21">
        <f>H115+H141</f>
        <v>8626.7000000000007</v>
      </c>
    </row>
    <row r="115" spans="1:8" ht="26.25" customHeight="1">
      <c r="A115" s="20" t="s">
        <v>115</v>
      </c>
      <c r="B115" s="11">
        <v>200</v>
      </c>
      <c r="C115" s="12" t="s">
        <v>67</v>
      </c>
      <c r="D115" s="12" t="s">
        <v>114</v>
      </c>
      <c r="E115" s="11"/>
      <c r="F115" s="11"/>
      <c r="G115" s="21">
        <f t="shared" ref="G115:H115" si="47">G116</f>
        <v>25721.4</v>
      </c>
      <c r="H115" s="21">
        <f t="shared" si="47"/>
        <v>8540.7000000000007</v>
      </c>
    </row>
    <row r="116" spans="1:8" ht="51" customHeight="1">
      <c r="A116" s="56" t="s">
        <v>251</v>
      </c>
      <c r="B116" s="57">
        <v>200</v>
      </c>
      <c r="C116" s="58" t="s">
        <v>67</v>
      </c>
      <c r="D116" s="58" t="s">
        <v>114</v>
      </c>
      <c r="E116" s="57" t="s">
        <v>259</v>
      </c>
      <c r="F116" s="57"/>
      <c r="G116" s="59">
        <f>G117</f>
        <v>25721.4</v>
      </c>
      <c r="H116" s="59">
        <f>H117</f>
        <v>8540.7000000000007</v>
      </c>
    </row>
    <row r="117" spans="1:8" ht="36" customHeight="1">
      <c r="A117" s="3" t="s">
        <v>271</v>
      </c>
      <c r="B117" s="5">
        <v>200</v>
      </c>
      <c r="C117" s="4" t="s">
        <v>67</v>
      </c>
      <c r="D117" s="4" t="s">
        <v>114</v>
      </c>
      <c r="E117" s="5" t="s">
        <v>252</v>
      </c>
      <c r="F117" s="5"/>
      <c r="G117" s="6">
        <f>G118+G124+G121+G127</f>
        <v>25721.4</v>
      </c>
      <c r="H117" s="6">
        <f>H124+H121+H127</f>
        <v>8540.7000000000007</v>
      </c>
    </row>
    <row r="118" spans="1:8" ht="93" customHeight="1">
      <c r="A118" s="3" t="s">
        <v>267</v>
      </c>
      <c r="B118" s="5">
        <v>200</v>
      </c>
      <c r="C118" s="4" t="s">
        <v>67</v>
      </c>
      <c r="D118" s="4" t="s">
        <v>114</v>
      </c>
      <c r="E118" s="5" t="s">
        <v>266</v>
      </c>
      <c r="F118" s="5"/>
      <c r="G118" s="6">
        <f t="shared" ref="G118:H119" si="48">G119</f>
        <v>284.39999999999998</v>
      </c>
      <c r="H118" s="6">
        <f t="shared" si="48"/>
        <v>0</v>
      </c>
    </row>
    <row r="119" spans="1:8" ht="37.950000000000003" customHeight="1">
      <c r="A119" s="3" t="s">
        <v>31</v>
      </c>
      <c r="B119" s="5">
        <v>200</v>
      </c>
      <c r="C119" s="4" t="s">
        <v>67</v>
      </c>
      <c r="D119" s="4" t="s">
        <v>114</v>
      </c>
      <c r="E119" s="5" t="s">
        <v>266</v>
      </c>
      <c r="F119" s="5">
        <v>200</v>
      </c>
      <c r="G119" s="6">
        <f t="shared" si="48"/>
        <v>284.39999999999998</v>
      </c>
      <c r="H119" s="6">
        <f t="shared" si="48"/>
        <v>0</v>
      </c>
    </row>
    <row r="120" spans="1:8" ht="48.6" customHeight="1">
      <c r="A120" s="3" t="s">
        <v>17</v>
      </c>
      <c r="B120" s="5">
        <v>200</v>
      </c>
      <c r="C120" s="4" t="s">
        <v>67</v>
      </c>
      <c r="D120" s="4" t="s">
        <v>114</v>
      </c>
      <c r="E120" s="5" t="s">
        <v>266</v>
      </c>
      <c r="F120" s="5">
        <v>240</v>
      </c>
      <c r="G120" s="6">
        <v>284.39999999999998</v>
      </c>
      <c r="H120" s="6">
        <v>0</v>
      </c>
    </row>
    <row r="121" spans="1:8" ht="79.2" customHeight="1">
      <c r="A121" s="3" t="s">
        <v>265</v>
      </c>
      <c r="B121" s="5">
        <v>200</v>
      </c>
      <c r="C121" s="4" t="s">
        <v>67</v>
      </c>
      <c r="D121" s="4" t="s">
        <v>114</v>
      </c>
      <c r="E121" s="5" t="s">
        <v>253</v>
      </c>
      <c r="F121" s="5"/>
      <c r="G121" s="6">
        <f t="shared" ref="G121:H122" si="49">G122</f>
        <v>19560</v>
      </c>
      <c r="H121" s="6">
        <f t="shared" si="49"/>
        <v>0</v>
      </c>
    </row>
    <row r="122" spans="1:8" ht="40.200000000000003" customHeight="1">
      <c r="A122" s="3" t="s">
        <v>31</v>
      </c>
      <c r="B122" s="5">
        <v>200</v>
      </c>
      <c r="C122" s="4" t="s">
        <v>67</v>
      </c>
      <c r="D122" s="4" t="s">
        <v>114</v>
      </c>
      <c r="E122" s="5" t="s">
        <v>253</v>
      </c>
      <c r="F122" s="5">
        <v>200</v>
      </c>
      <c r="G122" s="6">
        <f t="shared" si="49"/>
        <v>19560</v>
      </c>
      <c r="H122" s="6">
        <f t="shared" si="49"/>
        <v>0</v>
      </c>
    </row>
    <row r="123" spans="1:8" ht="48.6" customHeight="1">
      <c r="A123" s="3" t="s">
        <v>17</v>
      </c>
      <c r="B123" s="5">
        <v>200</v>
      </c>
      <c r="C123" s="4" t="s">
        <v>67</v>
      </c>
      <c r="D123" s="4" t="s">
        <v>114</v>
      </c>
      <c r="E123" s="5" t="s">
        <v>253</v>
      </c>
      <c r="F123" s="5">
        <v>240</v>
      </c>
      <c r="G123" s="6">
        <v>19560</v>
      </c>
      <c r="H123" s="6">
        <v>0</v>
      </c>
    </row>
    <row r="124" spans="1:8" ht="76.95" customHeight="1">
      <c r="A124" s="23" t="s">
        <v>263</v>
      </c>
      <c r="B124" s="5">
        <v>200</v>
      </c>
      <c r="C124" s="4" t="s">
        <v>67</v>
      </c>
      <c r="D124" s="4" t="s">
        <v>114</v>
      </c>
      <c r="E124" s="5" t="s">
        <v>262</v>
      </c>
      <c r="F124" s="5"/>
      <c r="G124" s="6">
        <f t="shared" ref="G124:H125" si="50">G125</f>
        <v>5877</v>
      </c>
      <c r="H124" s="6">
        <f t="shared" si="50"/>
        <v>8540.7000000000007</v>
      </c>
    </row>
    <row r="125" spans="1:8" ht="30" customHeight="1">
      <c r="A125" s="3" t="s">
        <v>31</v>
      </c>
      <c r="B125" s="5">
        <v>200</v>
      </c>
      <c r="C125" s="4" t="s">
        <v>67</v>
      </c>
      <c r="D125" s="4" t="s">
        <v>114</v>
      </c>
      <c r="E125" s="5" t="s">
        <v>262</v>
      </c>
      <c r="F125" s="5">
        <v>200</v>
      </c>
      <c r="G125" s="6">
        <f t="shared" si="50"/>
        <v>5877</v>
      </c>
      <c r="H125" s="6">
        <f t="shared" si="50"/>
        <v>8540.7000000000007</v>
      </c>
    </row>
    <row r="126" spans="1:8" ht="46.95" customHeight="1">
      <c r="A126" s="3" t="s">
        <v>17</v>
      </c>
      <c r="B126" s="5">
        <v>200</v>
      </c>
      <c r="C126" s="4" t="s">
        <v>67</v>
      </c>
      <c r="D126" s="4" t="s">
        <v>114</v>
      </c>
      <c r="E126" s="5" t="s">
        <v>262</v>
      </c>
      <c r="F126" s="5">
        <v>240</v>
      </c>
      <c r="G126" s="6">
        <v>5877</v>
      </c>
      <c r="H126" s="6">
        <v>8540.7000000000007</v>
      </c>
    </row>
    <row r="127" spans="1:8" ht="77.400000000000006" hidden="1" customHeight="1">
      <c r="A127" s="52" t="s">
        <v>254</v>
      </c>
      <c r="B127" s="53">
        <v>200</v>
      </c>
      <c r="C127" s="54" t="s">
        <v>67</v>
      </c>
      <c r="D127" s="54" t="s">
        <v>114</v>
      </c>
      <c r="E127" s="53" t="s">
        <v>255</v>
      </c>
      <c r="F127" s="53"/>
      <c r="G127" s="55">
        <f t="shared" ref="G127:H128" si="51">G128</f>
        <v>0</v>
      </c>
      <c r="H127" s="55">
        <f t="shared" si="51"/>
        <v>0</v>
      </c>
    </row>
    <row r="128" spans="1:8" ht="36" hidden="1" customHeight="1">
      <c r="A128" s="52" t="s">
        <v>31</v>
      </c>
      <c r="B128" s="53">
        <v>200</v>
      </c>
      <c r="C128" s="54" t="s">
        <v>67</v>
      </c>
      <c r="D128" s="54" t="s">
        <v>114</v>
      </c>
      <c r="E128" s="53" t="s">
        <v>255</v>
      </c>
      <c r="F128" s="53">
        <v>200</v>
      </c>
      <c r="G128" s="55">
        <f t="shared" si="51"/>
        <v>0</v>
      </c>
      <c r="H128" s="55">
        <f t="shared" si="51"/>
        <v>0</v>
      </c>
    </row>
    <row r="129" spans="1:8" ht="44.4" hidden="1" customHeight="1">
      <c r="A129" s="52" t="s">
        <v>17</v>
      </c>
      <c r="B129" s="53">
        <v>200</v>
      </c>
      <c r="C129" s="54" t="s">
        <v>67</v>
      </c>
      <c r="D129" s="54" t="s">
        <v>114</v>
      </c>
      <c r="E129" s="53" t="s">
        <v>255</v>
      </c>
      <c r="F129" s="53">
        <v>240</v>
      </c>
      <c r="G129" s="55">
        <v>0</v>
      </c>
      <c r="H129" s="55">
        <v>0</v>
      </c>
    </row>
    <row r="130" spans="1:8" ht="28.2" hidden="1" customHeight="1">
      <c r="A130" s="52" t="s">
        <v>23</v>
      </c>
      <c r="B130" s="53">
        <v>200</v>
      </c>
      <c r="C130" s="54" t="s">
        <v>67</v>
      </c>
      <c r="D130" s="54" t="s">
        <v>114</v>
      </c>
      <c r="E130" s="53" t="s">
        <v>94</v>
      </c>
      <c r="F130" s="53"/>
      <c r="G130" s="55">
        <f t="shared" ref="G130:H130" si="52">G131</f>
        <v>0</v>
      </c>
      <c r="H130" s="55">
        <f t="shared" si="52"/>
        <v>0</v>
      </c>
    </row>
    <row r="131" spans="1:8" ht="24.6" hidden="1" customHeight="1">
      <c r="A131" s="52" t="s">
        <v>95</v>
      </c>
      <c r="B131" s="53">
        <v>200</v>
      </c>
      <c r="C131" s="54" t="s">
        <v>67</v>
      </c>
      <c r="D131" s="54" t="s">
        <v>114</v>
      </c>
      <c r="E131" s="53" t="s">
        <v>96</v>
      </c>
      <c r="F131" s="53"/>
      <c r="G131" s="55">
        <f t="shared" ref="G131:H131" si="53">G132+G135+G138</f>
        <v>0</v>
      </c>
      <c r="H131" s="55">
        <f t="shared" si="53"/>
        <v>0</v>
      </c>
    </row>
    <row r="132" spans="1:8" ht="49.2" hidden="1" customHeight="1">
      <c r="A132" s="52" t="s">
        <v>243</v>
      </c>
      <c r="B132" s="53">
        <v>200</v>
      </c>
      <c r="C132" s="54" t="s">
        <v>67</v>
      </c>
      <c r="D132" s="54" t="s">
        <v>114</v>
      </c>
      <c r="E132" s="53" t="s">
        <v>242</v>
      </c>
      <c r="F132" s="53"/>
      <c r="G132" s="55">
        <f t="shared" ref="G132:G133" si="54">G133</f>
        <v>0</v>
      </c>
      <c r="H132" s="55">
        <f t="shared" ref="H132:H133" si="55">H133</f>
        <v>0</v>
      </c>
    </row>
    <row r="133" spans="1:8" ht="30.6" hidden="1" customHeight="1">
      <c r="A133" s="52" t="s">
        <v>31</v>
      </c>
      <c r="B133" s="53">
        <v>200</v>
      </c>
      <c r="C133" s="54" t="s">
        <v>67</v>
      </c>
      <c r="D133" s="54" t="s">
        <v>114</v>
      </c>
      <c r="E133" s="53" t="s">
        <v>242</v>
      </c>
      <c r="F133" s="53">
        <v>200</v>
      </c>
      <c r="G133" s="55">
        <f t="shared" si="54"/>
        <v>0</v>
      </c>
      <c r="H133" s="55">
        <f t="shared" si="55"/>
        <v>0</v>
      </c>
    </row>
    <row r="134" spans="1:8" ht="27.6" hidden="1">
      <c r="A134" s="52" t="s">
        <v>17</v>
      </c>
      <c r="B134" s="53">
        <v>200</v>
      </c>
      <c r="C134" s="54" t="s">
        <v>67</v>
      </c>
      <c r="D134" s="54" t="s">
        <v>114</v>
      </c>
      <c r="E134" s="53" t="s">
        <v>242</v>
      </c>
      <c r="F134" s="53">
        <v>240</v>
      </c>
      <c r="G134" s="55">
        <v>0</v>
      </c>
      <c r="H134" s="55">
        <v>0</v>
      </c>
    </row>
    <row r="135" spans="1:8" ht="69" hidden="1">
      <c r="A135" s="52" t="s">
        <v>170</v>
      </c>
      <c r="B135" s="53">
        <v>200</v>
      </c>
      <c r="C135" s="54" t="s">
        <v>67</v>
      </c>
      <c r="D135" s="54" t="s">
        <v>114</v>
      </c>
      <c r="E135" s="53" t="s">
        <v>197</v>
      </c>
      <c r="F135" s="53"/>
      <c r="G135" s="55">
        <f t="shared" ref="G135:H136" si="56">G136</f>
        <v>0</v>
      </c>
      <c r="H135" s="55">
        <f t="shared" si="56"/>
        <v>0</v>
      </c>
    </row>
    <row r="136" spans="1:8" ht="27.6" hidden="1">
      <c r="A136" s="52" t="s">
        <v>31</v>
      </c>
      <c r="B136" s="53">
        <v>200</v>
      </c>
      <c r="C136" s="54" t="s">
        <v>67</v>
      </c>
      <c r="D136" s="54" t="s">
        <v>114</v>
      </c>
      <c r="E136" s="53" t="s">
        <v>197</v>
      </c>
      <c r="F136" s="53">
        <v>200</v>
      </c>
      <c r="G136" s="55">
        <f t="shared" si="56"/>
        <v>0</v>
      </c>
      <c r="H136" s="55">
        <f t="shared" si="56"/>
        <v>0</v>
      </c>
    </row>
    <row r="137" spans="1:8" ht="27.6" hidden="1">
      <c r="A137" s="52" t="s">
        <v>17</v>
      </c>
      <c r="B137" s="53">
        <v>200</v>
      </c>
      <c r="C137" s="54" t="s">
        <v>67</v>
      </c>
      <c r="D137" s="54" t="s">
        <v>114</v>
      </c>
      <c r="E137" s="53" t="s">
        <v>197</v>
      </c>
      <c r="F137" s="53">
        <v>240</v>
      </c>
      <c r="G137" s="55"/>
      <c r="H137" s="55"/>
    </row>
    <row r="138" spans="1:8" ht="84.75" hidden="1" customHeight="1">
      <c r="A138" s="52" t="s">
        <v>171</v>
      </c>
      <c r="B138" s="53">
        <v>200</v>
      </c>
      <c r="C138" s="54" t="s">
        <v>67</v>
      </c>
      <c r="D138" s="54" t="s">
        <v>114</v>
      </c>
      <c r="E138" s="53" t="s">
        <v>196</v>
      </c>
      <c r="F138" s="53"/>
      <c r="G138" s="55">
        <f t="shared" ref="G138:H139" si="57">G139</f>
        <v>0</v>
      </c>
      <c r="H138" s="55">
        <f t="shared" si="57"/>
        <v>0</v>
      </c>
    </row>
    <row r="139" spans="1:8" ht="27.6" hidden="1">
      <c r="A139" s="52" t="s">
        <v>31</v>
      </c>
      <c r="B139" s="53">
        <v>200</v>
      </c>
      <c r="C139" s="54" t="s">
        <v>67</v>
      </c>
      <c r="D139" s="54" t="s">
        <v>114</v>
      </c>
      <c r="E139" s="53" t="s">
        <v>196</v>
      </c>
      <c r="F139" s="53">
        <v>200</v>
      </c>
      <c r="G139" s="55">
        <f t="shared" si="57"/>
        <v>0</v>
      </c>
      <c r="H139" s="55">
        <f t="shared" si="57"/>
        <v>0</v>
      </c>
    </row>
    <row r="140" spans="1:8" ht="27.6" hidden="1">
      <c r="A140" s="52" t="s">
        <v>17</v>
      </c>
      <c r="B140" s="53">
        <v>200</v>
      </c>
      <c r="C140" s="54" t="s">
        <v>67</v>
      </c>
      <c r="D140" s="54" t="s">
        <v>114</v>
      </c>
      <c r="E140" s="53" t="s">
        <v>196</v>
      </c>
      <c r="F140" s="53">
        <v>240</v>
      </c>
      <c r="G140" s="55"/>
      <c r="H140" s="55"/>
    </row>
    <row r="141" spans="1:8" ht="35.4" customHeight="1">
      <c r="A141" s="20" t="s">
        <v>40</v>
      </c>
      <c r="B141" s="11">
        <v>200</v>
      </c>
      <c r="C141" s="12" t="s">
        <v>67</v>
      </c>
      <c r="D141" s="11">
        <v>12</v>
      </c>
      <c r="E141" s="11"/>
      <c r="F141" s="11"/>
      <c r="G141" s="21">
        <f>G142+G147</f>
        <v>291.60000000000002</v>
      </c>
      <c r="H141" s="21">
        <f>H142+H147</f>
        <v>86</v>
      </c>
    </row>
    <row r="142" spans="1:8" ht="88.5" customHeight="1">
      <c r="A142" s="56" t="s">
        <v>160</v>
      </c>
      <c r="B142" s="57">
        <v>200</v>
      </c>
      <c r="C142" s="58" t="s">
        <v>67</v>
      </c>
      <c r="D142" s="58" t="s">
        <v>107</v>
      </c>
      <c r="E142" s="57" t="s">
        <v>29</v>
      </c>
      <c r="F142" s="57"/>
      <c r="G142" s="59">
        <f t="shared" ref="G142:H142" si="58">G143</f>
        <v>291.60000000000002</v>
      </c>
      <c r="H142" s="59">
        <f t="shared" si="58"/>
        <v>86</v>
      </c>
    </row>
    <row r="143" spans="1:8" ht="55.2">
      <c r="A143" s="3" t="s">
        <v>231</v>
      </c>
      <c r="B143" s="5">
        <v>200</v>
      </c>
      <c r="C143" s="4" t="s">
        <v>67</v>
      </c>
      <c r="D143" s="4" t="s">
        <v>107</v>
      </c>
      <c r="E143" s="5" t="s">
        <v>93</v>
      </c>
      <c r="F143" s="5"/>
      <c r="G143" s="6">
        <f t="shared" ref="G143:H144" si="59">G144</f>
        <v>291.60000000000002</v>
      </c>
      <c r="H143" s="6">
        <f t="shared" ref="H143" si="60">H144</f>
        <v>86</v>
      </c>
    </row>
    <row r="144" spans="1:8">
      <c r="A144" s="3" t="s">
        <v>28</v>
      </c>
      <c r="B144" s="5">
        <v>200</v>
      </c>
      <c r="C144" s="4" t="s">
        <v>67</v>
      </c>
      <c r="D144" s="4" t="s">
        <v>107</v>
      </c>
      <c r="E144" s="5" t="s">
        <v>92</v>
      </c>
      <c r="F144" s="5"/>
      <c r="G144" s="6">
        <f t="shared" si="59"/>
        <v>291.60000000000002</v>
      </c>
      <c r="H144" s="6">
        <f t="shared" si="59"/>
        <v>86</v>
      </c>
    </row>
    <row r="145" spans="1:8" ht="30.6" customHeight="1">
      <c r="A145" s="3" t="s">
        <v>31</v>
      </c>
      <c r="B145" s="5">
        <v>200</v>
      </c>
      <c r="C145" s="4" t="s">
        <v>67</v>
      </c>
      <c r="D145" s="4" t="s">
        <v>107</v>
      </c>
      <c r="E145" s="5" t="s">
        <v>92</v>
      </c>
      <c r="F145" s="5">
        <v>200</v>
      </c>
      <c r="G145" s="6">
        <f>G146</f>
        <v>291.60000000000002</v>
      </c>
      <c r="H145" s="6">
        <f>H146</f>
        <v>86</v>
      </c>
    </row>
    <row r="146" spans="1:8" ht="45" customHeight="1">
      <c r="A146" s="3" t="s">
        <v>17</v>
      </c>
      <c r="B146" s="5">
        <v>200</v>
      </c>
      <c r="C146" s="4" t="s">
        <v>67</v>
      </c>
      <c r="D146" s="4" t="s">
        <v>107</v>
      </c>
      <c r="E146" s="5" t="s">
        <v>92</v>
      </c>
      <c r="F146" s="5">
        <v>240</v>
      </c>
      <c r="G146" s="6">
        <v>291.60000000000002</v>
      </c>
      <c r="H146" s="6">
        <v>86</v>
      </c>
    </row>
    <row r="147" spans="1:8" ht="36.6" hidden="1" customHeight="1">
      <c r="A147" s="74" t="s">
        <v>38</v>
      </c>
      <c r="B147" s="75">
        <v>200</v>
      </c>
      <c r="C147" s="76" t="s">
        <v>67</v>
      </c>
      <c r="D147" s="75">
        <v>12</v>
      </c>
      <c r="E147" s="75" t="s">
        <v>98</v>
      </c>
      <c r="F147" s="75"/>
      <c r="G147" s="77">
        <f t="shared" ref="G147:H150" si="61">G148</f>
        <v>0</v>
      </c>
      <c r="H147" s="77">
        <f t="shared" si="61"/>
        <v>0</v>
      </c>
    </row>
    <row r="148" spans="1:8" ht="30" hidden="1" customHeight="1">
      <c r="A148" s="74" t="s">
        <v>108</v>
      </c>
      <c r="B148" s="75">
        <v>200</v>
      </c>
      <c r="C148" s="76" t="s">
        <v>67</v>
      </c>
      <c r="D148" s="75">
        <v>12</v>
      </c>
      <c r="E148" s="75" t="s">
        <v>109</v>
      </c>
      <c r="F148" s="75"/>
      <c r="G148" s="77">
        <f t="shared" si="61"/>
        <v>0</v>
      </c>
      <c r="H148" s="77">
        <f t="shared" si="61"/>
        <v>0</v>
      </c>
    </row>
    <row r="149" spans="1:8" ht="41.4" hidden="1">
      <c r="A149" s="74" t="s">
        <v>110</v>
      </c>
      <c r="B149" s="75">
        <v>200</v>
      </c>
      <c r="C149" s="76" t="s">
        <v>67</v>
      </c>
      <c r="D149" s="75">
        <v>12</v>
      </c>
      <c r="E149" s="75" t="s">
        <v>111</v>
      </c>
      <c r="F149" s="75"/>
      <c r="G149" s="77">
        <f t="shared" si="61"/>
        <v>0</v>
      </c>
      <c r="H149" s="77">
        <f t="shared" si="61"/>
        <v>0</v>
      </c>
    </row>
    <row r="150" spans="1:8" ht="27.6" hidden="1">
      <c r="A150" s="74" t="s">
        <v>31</v>
      </c>
      <c r="B150" s="75">
        <v>200</v>
      </c>
      <c r="C150" s="76" t="s">
        <v>67</v>
      </c>
      <c r="D150" s="75">
        <v>12</v>
      </c>
      <c r="E150" s="75" t="s">
        <v>111</v>
      </c>
      <c r="F150" s="75">
        <v>200</v>
      </c>
      <c r="G150" s="77">
        <f t="shared" si="61"/>
        <v>0</v>
      </c>
      <c r="H150" s="77">
        <f t="shared" si="61"/>
        <v>0</v>
      </c>
    </row>
    <row r="151" spans="1:8" ht="27.6" hidden="1">
      <c r="A151" s="74" t="s">
        <v>17</v>
      </c>
      <c r="B151" s="75">
        <v>200</v>
      </c>
      <c r="C151" s="76" t="s">
        <v>67</v>
      </c>
      <c r="D151" s="75">
        <v>12</v>
      </c>
      <c r="E151" s="75" t="s">
        <v>111</v>
      </c>
      <c r="F151" s="75">
        <v>240</v>
      </c>
      <c r="G151" s="77">
        <v>0</v>
      </c>
      <c r="H151" s="77">
        <v>0</v>
      </c>
    </row>
    <row r="152" spans="1:8" ht="23.4" customHeight="1">
      <c r="A152" s="20" t="s">
        <v>41</v>
      </c>
      <c r="B152" s="11">
        <v>200</v>
      </c>
      <c r="C152" s="12" t="s">
        <v>68</v>
      </c>
      <c r="D152" s="11"/>
      <c r="E152" s="11"/>
      <c r="F152" s="11"/>
      <c r="G152" s="21">
        <f>G153+G215+G300</f>
        <v>125547.00000000003</v>
      </c>
      <c r="H152" s="21">
        <f>H153+H215+H300</f>
        <v>4647.3999999999996</v>
      </c>
    </row>
    <row r="153" spans="1:8" ht="21" customHeight="1">
      <c r="A153" s="20" t="s">
        <v>42</v>
      </c>
      <c r="B153" s="11">
        <v>200</v>
      </c>
      <c r="C153" s="12" t="s">
        <v>68</v>
      </c>
      <c r="D153" s="12" t="s">
        <v>65</v>
      </c>
      <c r="E153" s="11"/>
      <c r="F153" s="11"/>
      <c r="G153" s="21">
        <f>G154+G160+G195+G186+G200</f>
        <v>88595.000000000015</v>
      </c>
      <c r="H153" s="21">
        <f>H154+H160+H195+H186+H200</f>
        <v>1100</v>
      </c>
    </row>
    <row r="154" spans="1:8" ht="41.4" hidden="1">
      <c r="A154" s="60" t="s">
        <v>174</v>
      </c>
      <c r="B154" s="61">
        <v>200</v>
      </c>
      <c r="C154" s="62" t="s">
        <v>68</v>
      </c>
      <c r="D154" s="62" t="s">
        <v>65</v>
      </c>
      <c r="E154" s="61" t="s">
        <v>175</v>
      </c>
      <c r="F154" s="61"/>
      <c r="G154" s="63">
        <f t="shared" ref="G154:H158" si="62">G155</f>
        <v>0</v>
      </c>
      <c r="H154" s="59">
        <f t="shared" si="62"/>
        <v>0</v>
      </c>
    </row>
    <row r="155" spans="1:8" ht="27.6" hidden="1">
      <c r="A155" s="3" t="s">
        <v>176</v>
      </c>
      <c r="B155" s="5">
        <v>200</v>
      </c>
      <c r="C155" s="4" t="s">
        <v>68</v>
      </c>
      <c r="D155" s="4" t="s">
        <v>65</v>
      </c>
      <c r="E155" s="5" t="s">
        <v>177</v>
      </c>
      <c r="F155" s="5"/>
      <c r="G155" s="55">
        <f t="shared" si="62"/>
        <v>0</v>
      </c>
      <c r="H155" s="55">
        <f t="shared" si="62"/>
        <v>0</v>
      </c>
    </row>
    <row r="156" spans="1:8" ht="27.6" hidden="1">
      <c r="A156" s="3" t="s">
        <v>178</v>
      </c>
      <c r="B156" s="5">
        <v>200</v>
      </c>
      <c r="C156" s="4" t="s">
        <v>68</v>
      </c>
      <c r="D156" s="4" t="s">
        <v>65</v>
      </c>
      <c r="E156" s="5" t="s">
        <v>179</v>
      </c>
      <c r="F156" s="5"/>
      <c r="G156" s="55">
        <f t="shared" si="62"/>
        <v>0</v>
      </c>
      <c r="H156" s="55">
        <f t="shared" si="62"/>
        <v>0</v>
      </c>
    </row>
    <row r="157" spans="1:8" hidden="1">
      <c r="A157" s="3" t="s">
        <v>28</v>
      </c>
      <c r="B157" s="5">
        <v>200</v>
      </c>
      <c r="C157" s="4" t="s">
        <v>68</v>
      </c>
      <c r="D157" s="4" t="s">
        <v>65</v>
      </c>
      <c r="E157" s="5" t="s">
        <v>180</v>
      </c>
      <c r="F157" s="5"/>
      <c r="G157" s="55">
        <f t="shared" si="62"/>
        <v>0</v>
      </c>
      <c r="H157" s="55">
        <f t="shared" si="62"/>
        <v>0</v>
      </c>
    </row>
    <row r="158" spans="1:8" ht="27.6" hidden="1">
      <c r="A158" s="3" t="s">
        <v>31</v>
      </c>
      <c r="B158" s="5">
        <v>200</v>
      </c>
      <c r="C158" s="4" t="s">
        <v>68</v>
      </c>
      <c r="D158" s="4" t="s">
        <v>65</v>
      </c>
      <c r="E158" s="5" t="s">
        <v>180</v>
      </c>
      <c r="F158" s="5">
        <v>200</v>
      </c>
      <c r="G158" s="55">
        <f t="shared" si="62"/>
        <v>0</v>
      </c>
      <c r="H158" s="55">
        <f t="shared" si="62"/>
        <v>0</v>
      </c>
    </row>
    <row r="159" spans="1:8" ht="27.6" hidden="1">
      <c r="A159" s="3" t="s">
        <v>17</v>
      </c>
      <c r="B159" s="5">
        <v>200</v>
      </c>
      <c r="C159" s="4" t="s">
        <v>68</v>
      </c>
      <c r="D159" s="4" t="s">
        <v>65</v>
      </c>
      <c r="E159" s="5" t="s">
        <v>180</v>
      </c>
      <c r="F159" s="5">
        <v>240</v>
      </c>
      <c r="G159" s="55">
        <v>0</v>
      </c>
      <c r="H159" s="55">
        <v>0</v>
      </c>
    </row>
    <row r="160" spans="1:8" ht="55.2">
      <c r="A160" s="56" t="s">
        <v>181</v>
      </c>
      <c r="B160" s="57">
        <v>200</v>
      </c>
      <c r="C160" s="58" t="s">
        <v>68</v>
      </c>
      <c r="D160" s="58" t="s">
        <v>65</v>
      </c>
      <c r="E160" s="57" t="s">
        <v>182</v>
      </c>
      <c r="F160" s="57"/>
      <c r="G160" s="59">
        <f t="shared" ref="G160:H160" si="63">G161+G170+G176</f>
        <v>83824.300000000017</v>
      </c>
      <c r="H160" s="59">
        <f t="shared" si="63"/>
        <v>0</v>
      </c>
    </row>
    <row r="161" spans="1:14" ht="27.6">
      <c r="A161" s="3" t="s">
        <v>184</v>
      </c>
      <c r="B161" s="5">
        <v>200</v>
      </c>
      <c r="C161" s="4" t="s">
        <v>68</v>
      </c>
      <c r="D161" s="4" t="s">
        <v>65</v>
      </c>
      <c r="E161" s="5" t="s">
        <v>183</v>
      </c>
      <c r="F161" s="5"/>
      <c r="G161" s="6">
        <f>G167+G162</f>
        <v>1009.6</v>
      </c>
      <c r="H161" s="6">
        <f>H167+H162</f>
        <v>0</v>
      </c>
    </row>
    <row r="162" spans="1:14" ht="27.6">
      <c r="A162" s="3" t="s">
        <v>222</v>
      </c>
      <c r="B162" s="5">
        <v>200</v>
      </c>
      <c r="C162" s="4" t="s">
        <v>68</v>
      </c>
      <c r="D162" s="4" t="s">
        <v>65</v>
      </c>
      <c r="E162" s="5" t="s">
        <v>223</v>
      </c>
      <c r="F162" s="5"/>
      <c r="G162" s="6">
        <f t="shared" ref="G162:H162" si="64">G163+G165</f>
        <v>1009.6</v>
      </c>
      <c r="H162" s="6">
        <f t="shared" si="64"/>
        <v>0</v>
      </c>
    </row>
    <row r="163" spans="1:14" ht="34.950000000000003" customHeight="1">
      <c r="A163" s="3" t="s">
        <v>31</v>
      </c>
      <c r="B163" s="5">
        <v>200</v>
      </c>
      <c r="C163" s="4" t="s">
        <v>68</v>
      </c>
      <c r="D163" s="4" t="s">
        <v>65</v>
      </c>
      <c r="E163" s="5" t="s">
        <v>223</v>
      </c>
      <c r="F163" s="5">
        <v>200</v>
      </c>
      <c r="G163" s="6">
        <f t="shared" ref="G163:H163" si="65">G164</f>
        <v>149.1</v>
      </c>
      <c r="H163" s="6">
        <f t="shared" si="65"/>
        <v>0</v>
      </c>
    </row>
    <row r="164" spans="1:14" ht="27.6">
      <c r="A164" s="3" t="s">
        <v>17</v>
      </c>
      <c r="B164" s="5">
        <v>200</v>
      </c>
      <c r="C164" s="4" t="s">
        <v>68</v>
      </c>
      <c r="D164" s="4" t="s">
        <v>65</v>
      </c>
      <c r="E164" s="5" t="s">
        <v>223</v>
      </c>
      <c r="F164" s="5">
        <v>240</v>
      </c>
      <c r="G164" s="6">
        <v>149.1</v>
      </c>
      <c r="H164" s="6">
        <v>0</v>
      </c>
    </row>
    <row r="165" spans="1:14" ht="30" customHeight="1">
      <c r="A165" s="3" t="s">
        <v>116</v>
      </c>
      <c r="B165" s="5">
        <v>200</v>
      </c>
      <c r="C165" s="4" t="s">
        <v>68</v>
      </c>
      <c r="D165" s="4" t="s">
        <v>65</v>
      </c>
      <c r="E165" s="5" t="s">
        <v>223</v>
      </c>
      <c r="F165" s="5">
        <v>400</v>
      </c>
      <c r="G165" s="6">
        <f t="shared" ref="G165:H165" si="66">G166</f>
        <v>860.5</v>
      </c>
      <c r="H165" s="6">
        <f t="shared" si="66"/>
        <v>0</v>
      </c>
    </row>
    <row r="166" spans="1:14" ht="23.4" customHeight="1">
      <c r="A166" s="3" t="s">
        <v>117</v>
      </c>
      <c r="B166" s="5">
        <v>200</v>
      </c>
      <c r="C166" s="4" t="s">
        <v>68</v>
      </c>
      <c r="D166" s="4" t="s">
        <v>65</v>
      </c>
      <c r="E166" s="5" t="s">
        <v>223</v>
      </c>
      <c r="F166" s="5">
        <v>410</v>
      </c>
      <c r="G166" s="6">
        <v>860.5</v>
      </c>
      <c r="H166" s="6">
        <v>0</v>
      </c>
    </row>
    <row r="167" spans="1:14" ht="45.6" hidden="1" customHeight="1">
      <c r="A167" s="66" t="s">
        <v>233</v>
      </c>
      <c r="B167" s="53">
        <v>200</v>
      </c>
      <c r="C167" s="54" t="s">
        <v>68</v>
      </c>
      <c r="D167" s="54" t="s">
        <v>65</v>
      </c>
      <c r="E167" s="53" t="s">
        <v>194</v>
      </c>
      <c r="F167" s="53"/>
      <c r="G167" s="55">
        <f t="shared" ref="G167:H168" si="67">G168</f>
        <v>0</v>
      </c>
      <c r="H167" s="55">
        <f t="shared" si="67"/>
        <v>0</v>
      </c>
    </row>
    <row r="168" spans="1:14" ht="33" hidden="1" customHeight="1">
      <c r="A168" s="52" t="s">
        <v>116</v>
      </c>
      <c r="B168" s="53">
        <v>200</v>
      </c>
      <c r="C168" s="54" t="s">
        <v>68</v>
      </c>
      <c r="D168" s="54" t="s">
        <v>65</v>
      </c>
      <c r="E168" s="53" t="s">
        <v>194</v>
      </c>
      <c r="F168" s="53">
        <v>400</v>
      </c>
      <c r="G168" s="55">
        <f t="shared" si="67"/>
        <v>0</v>
      </c>
      <c r="H168" s="55">
        <f t="shared" si="67"/>
        <v>0</v>
      </c>
    </row>
    <row r="169" spans="1:14" ht="21.6" hidden="1" customHeight="1">
      <c r="A169" s="52" t="s">
        <v>117</v>
      </c>
      <c r="B169" s="53">
        <v>200</v>
      </c>
      <c r="C169" s="54" t="s">
        <v>68</v>
      </c>
      <c r="D169" s="54" t="s">
        <v>65</v>
      </c>
      <c r="E169" s="53" t="s">
        <v>194</v>
      </c>
      <c r="F169" s="53">
        <v>410</v>
      </c>
      <c r="G169" s="55">
        <v>0</v>
      </c>
      <c r="H169" s="55">
        <v>0</v>
      </c>
      <c r="I169" s="96"/>
      <c r="J169" s="97"/>
      <c r="K169" s="97"/>
      <c r="L169" s="97"/>
      <c r="M169" s="97"/>
      <c r="N169" s="97"/>
    </row>
    <row r="170" spans="1:14" ht="64.2" hidden="1" customHeight="1">
      <c r="A170" s="74" t="s">
        <v>191</v>
      </c>
      <c r="B170" s="75">
        <v>200</v>
      </c>
      <c r="C170" s="76" t="s">
        <v>68</v>
      </c>
      <c r="D170" s="76" t="s">
        <v>65</v>
      </c>
      <c r="E170" s="75" t="s">
        <v>190</v>
      </c>
      <c r="F170" s="75"/>
      <c r="G170" s="77">
        <f t="shared" ref="G170:H170" si="68">G172+G174</f>
        <v>0</v>
      </c>
      <c r="H170" s="77">
        <f t="shared" si="68"/>
        <v>0</v>
      </c>
    </row>
    <row r="171" spans="1:14" ht="38.4" hidden="1" customHeight="1">
      <c r="A171" s="78" t="s">
        <v>220</v>
      </c>
      <c r="B171" s="75">
        <v>200</v>
      </c>
      <c r="C171" s="76" t="s">
        <v>68</v>
      </c>
      <c r="D171" s="76" t="s">
        <v>65</v>
      </c>
      <c r="E171" s="75" t="s">
        <v>221</v>
      </c>
      <c r="F171" s="75"/>
      <c r="G171" s="77">
        <f t="shared" ref="G171:H171" si="69">G172+G174</f>
        <v>0</v>
      </c>
      <c r="H171" s="77">
        <f t="shared" si="69"/>
        <v>0</v>
      </c>
    </row>
    <row r="172" spans="1:14" ht="31.95" hidden="1" customHeight="1">
      <c r="A172" s="74" t="s">
        <v>31</v>
      </c>
      <c r="B172" s="75">
        <v>200</v>
      </c>
      <c r="C172" s="76" t="s">
        <v>68</v>
      </c>
      <c r="D172" s="76" t="s">
        <v>65</v>
      </c>
      <c r="E172" s="75" t="s">
        <v>221</v>
      </c>
      <c r="F172" s="75">
        <v>200</v>
      </c>
      <c r="G172" s="77">
        <f t="shared" ref="G172:H172" si="70">G173</f>
        <v>0</v>
      </c>
      <c r="H172" s="77">
        <f t="shared" si="70"/>
        <v>0</v>
      </c>
    </row>
    <row r="173" spans="1:14" ht="43.95" hidden="1" customHeight="1">
      <c r="A173" s="74" t="s">
        <v>17</v>
      </c>
      <c r="B173" s="75">
        <v>200</v>
      </c>
      <c r="C173" s="76" t="s">
        <v>68</v>
      </c>
      <c r="D173" s="76" t="s">
        <v>65</v>
      </c>
      <c r="E173" s="75" t="s">
        <v>221</v>
      </c>
      <c r="F173" s="75">
        <v>240</v>
      </c>
      <c r="G173" s="77">
        <v>0</v>
      </c>
      <c r="H173" s="77">
        <v>0</v>
      </c>
    </row>
    <row r="174" spans="1:14" ht="34.950000000000003" hidden="1" customHeight="1">
      <c r="A174" s="74" t="s">
        <v>116</v>
      </c>
      <c r="B174" s="75">
        <v>200</v>
      </c>
      <c r="C174" s="76" t="s">
        <v>68</v>
      </c>
      <c r="D174" s="76" t="s">
        <v>65</v>
      </c>
      <c r="E174" s="75" t="s">
        <v>221</v>
      </c>
      <c r="F174" s="75">
        <v>400</v>
      </c>
      <c r="G174" s="77">
        <f t="shared" ref="G174:H174" si="71">G175</f>
        <v>0</v>
      </c>
      <c r="H174" s="77">
        <f t="shared" si="71"/>
        <v>0</v>
      </c>
    </row>
    <row r="175" spans="1:14" ht="24" hidden="1" customHeight="1">
      <c r="A175" s="74" t="s">
        <v>117</v>
      </c>
      <c r="B175" s="75">
        <v>200</v>
      </c>
      <c r="C175" s="76" t="s">
        <v>68</v>
      </c>
      <c r="D175" s="76" t="s">
        <v>65</v>
      </c>
      <c r="E175" s="75" t="s">
        <v>221</v>
      </c>
      <c r="F175" s="75">
        <v>410</v>
      </c>
      <c r="G175" s="77">
        <v>0</v>
      </c>
      <c r="H175" s="77">
        <v>0</v>
      </c>
    </row>
    <row r="176" spans="1:14" ht="44.4" customHeight="1">
      <c r="A176" s="3" t="s">
        <v>230</v>
      </c>
      <c r="B176" s="5">
        <v>200</v>
      </c>
      <c r="C176" s="4" t="s">
        <v>68</v>
      </c>
      <c r="D176" s="4" t="s">
        <v>65</v>
      </c>
      <c r="E176" s="5" t="s">
        <v>241</v>
      </c>
      <c r="F176" s="5"/>
      <c r="G176" s="6">
        <f>G177+G180+G183</f>
        <v>82814.700000000012</v>
      </c>
      <c r="H176" s="6">
        <f t="shared" ref="H176" si="72">H177+H183</f>
        <v>0</v>
      </c>
    </row>
    <row r="177" spans="1:9" ht="35.4" customHeight="1">
      <c r="A177" s="10" t="s">
        <v>235</v>
      </c>
      <c r="B177" s="5">
        <v>200</v>
      </c>
      <c r="C177" s="4" t="s">
        <v>68</v>
      </c>
      <c r="D177" s="4" t="s">
        <v>65</v>
      </c>
      <c r="E177" s="5" t="s">
        <v>240</v>
      </c>
      <c r="F177" s="5"/>
      <c r="G177" s="6">
        <f t="shared" ref="G177:H178" si="73">G178</f>
        <v>67175.600000000006</v>
      </c>
      <c r="H177" s="6">
        <f t="shared" si="73"/>
        <v>0</v>
      </c>
      <c r="I177" s="105"/>
    </row>
    <row r="178" spans="1:9" ht="30.6" customHeight="1">
      <c r="A178" s="3" t="s">
        <v>116</v>
      </c>
      <c r="B178" s="5">
        <v>200</v>
      </c>
      <c r="C178" s="4" t="s">
        <v>68</v>
      </c>
      <c r="D178" s="4" t="s">
        <v>65</v>
      </c>
      <c r="E178" s="5" t="s">
        <v>240</v>
      </c>
      <c r="F178" s="5">
        <v>400</v>
      </c>
      <c r="G178" s="6">
        <f t="shared" si="73"/>
        <v>67175.600000000006</v>
      </c>
      <c r="H178" s="6">
        <f t="shared" si="73"/>
        <v>0</v>
      </c>
      <c r="I178" s="105"/>
    </row>
    <row r="179" spans="1:9" ht="23.4" customHeight="1">
      <c r="A179" s="3" t="s">
        <v>117</v>
      </c>
      <c r="B179" s="5">
        <v>200</v>
      </c>
      <c r="C179" s="4" t="s">
        <v>68</v>
      </c>
      <c r="D179" s="4" t="s">
        <v>65</v>
      </c>
      <c r="E179" s="5" t="s">
        <v>240</v>
      </c>
      <c r="F179" s="5">
        <v>410</v>
      </c>
      <c r="G179" s="6">
        <v>67175.600000000006</v>
      </c>
      <c r="H179" s="6">
        <v>0</v>
      </c>
      <c r="I179" s="105"/>
    </row>
    <row r="180" spans="1:9" ht="60" customHeight="1">
      <c r="A180" s="3" t="s">
        <v>293</v>
      </c>
      <c r="B180" s="5">
        <v>200</v>
      </c>
      <c r="C180" s="4" t="s">
        <v>68</v>
      </c>
      <c r="D180" s="4" t="s">
        <v>65</v>
      </c>
      <c r="E180" s="5" t="s">
        <v>292</v>
      </c>
      <c r="F180" s="5"/>
      <c r="G180" s="6">
        <f t="shared" ref="G180:H181" si="74">G181</f>
        <v>15639.1</v>
      </c>
      <c r="H180" s="6">
        <f t="shared" si="74"/>
        <v>0</v>
      </c>
    </row>
    <row r="181" spans="1:9" ht="30.6" customHeight="1">
      <c r="A181" s="3" t="s">
        <v>116</v>
      </c>
      <c r="B181" s="5">
        <v>200</v>
      </c>
      <c r="C181" s="4" t="s">
        <v>68</v>
      </c>
      <c r="D181" s="4" t="s">
        <v>65</v>
      </c>
      <c r="E181" s="5" t="s">
        <v>292</v>
      </c>
      <c r="F181" s="5">
        <v>400</v>
      </c>
      <c r="G181" s="6">
        <f t="shared" si="74"/>
        <v>15639.1</v>
      </c>
      <c r="H181" s="6">
        <f t="shared" si="74"/>
        <v>0</v>
      </c>
    </row>
    <row r="182" spans="1:9" ht="25.8" customHeight="1">
      <c r="A182" s="3" t="s">
        <v>117</v>
      </c>
      <c r="B182" s="5">
        <v>200</v>
      </c>
      <c r="C182" s="4" t="s">
        <v>68</v>
      </c>
      <c r="D182" s="4" t="s">
        <v>65</v>
      </c>
      <c r="E182" s="5" t="s">
        <v>292</v>
      </c>
      <c r="F182" s="5">
        <v>410</v>
      </c>
      <c r="G182" s="6">
        <v>15639.1</v>
      </c>
      <c r="H182" s="6">
        <v>0</v>
      </c>
    </row>
    <row r="183" spans="1:9" ht="44.4" hidden="1" customHeight="1">
      <c r="A183" s="74" t="s">
        <v>245</v>
      </c>
      <c r="B183" s="75">
        <v>200</v>
      </c>
      <c r="C183" s="76" t="s">
        <v>68</v>
      </c>
      <c r="D183" s="76" t="s">
        <v>65</v>
      </c>
      <c r="E183" s="75" t="s">
        <v>244</v>
      </c>
      <c r="F183" s="75"/>
      <c r="G183" s="77">
        <f t="shared" ref="G183:H183" si="75">G184</f>
        <v>0</v>
      </c>
      <c r="H183" s="77">
        <f t="shared" si="75"/>
        <v>0</v>
      </c>
    </row>
    <row r="184" spans="1:9" ht="31.2" hidden="1" customHeight="1">
      <c r="A184" s="74" t="s">
        <v>116</v>
      </c>
      <c r="B184" s="75">
        <v>200</v>
      </c>
      <c r="C184" s="76" t="s">
        <v>68</v>
      </c>
      <c r="D184" s="76" t="s">
        <v>65</v>
      </c>
      <c r="E184" s="75" t="s">
        <v>244</v>
      </c>
      <c r="F184" s="75">
        <v>400</v>
      </c>
      <c r="G184" s="77">
        <f>G185</f>
        <v>0</v>
      </c>
      <c r="H184" s="77">
        <f>H185</f>
        <v>0</v>
      </c>
    </row>
    <row r="185" spans="1:9" ht="24.6" hidden="1" customHeight="1">
      <c r="A185" s="74" t="s">
        <v>117</v>
      </c>
      <c r="B185" s="75">
        <v>200</v>
      </c>
      <c r="C185" s="76" t="s">
        <v>68</v>
      </c>
      <c r="D185" s="76" t="s">
        <v>65</v>
      </c>
      <c r="E185" s="75" t="s">
        <v>244</v>
      </c>
      <c r="F185" s="75">
        <v>410</v>
      </c>
      <c r="G185" s="77">
        <v>0</v>
      </c>
      <c r="H185" s="77">
        <v>0</v>
      </c>
    </row>
    <row r="186" spans="1:9" ht="84.6" customHeight="1">
      <c r="A186" s="56" t="s">
        <v>160</v>
      </c>
      <c r="B186" s="57">
        <v>200</v>
      </c>
      <c r="C186" s="58" t="s">
        <v>68</v>
      </c>
      <c r="D186" s="58" t="s">
        <v>65</v>
      </c>
      <c r="E186" s="57" t="s">
        <v>29</v>
      </c>
      <c r="F186" s="57"/>
      <c r="G186" s="59">
        <f t="shared" ref="G186:H186" si="76">G187+G191</f>
        <v>3704.7</v>
      </c>
      <c r="H186" s="59">
        <f t="shared" si="76"/>
        <v>100</v>
      </c>
    </row>
    <row r="187" spans="1:9" ht="60" hidden="1" customHeight="1">
      <c r="A187" s="52" t="s">
        <v>246</v>
      </c>
      <c r="B187" s="53">
        <v>200</v>
      </c>
      <c r="C187" s="54" t="s">
        <v>68</v>
      </c>
      <c r="D187" s="54" t="s">
        <v>65</v>
      </c>
      <c r="E187" s="53" t="s">
        <v>93</v>
      </c>
      <c r="F187" s="53"/>
      <c r="G187" s="55">
        <f t="shared" ref="G187:H187" si="77">G188</f>
        <v>0</v>
      </c>
      <c r="H187" s="55">
        <f t="shared" si="77"/>
        <v>0</v>
      </c>
    </row>
    <row r="188" spans="1:9" ht="19.95" hidden="1" customHeight="1">
      <c r="A188" s="52" t="s">
        <v>28</v>
      </c>
      <c r="B188" s="53">
        <v>200</v>
      </c>
      <c r="C188" s="54" t="s">
        <v>68</v>
      </c>
      <c r="D188" s="54" t="s">
        <v>65</v>
      </c>
      <c r="E188" s="53" t="s">
        <v>92</v>
      </c>
      <c r="F188" s="53"/>
      <c r="G188" s="55">
        <f t="shared" ref="G188:H188" si="78">G189</f>
        <v>0</v>
      </c>
      <c r="H188" s="55">
        <f t="shared" si="78"/>
        <v>0</v>
      </c>
    </row>
    <row r="189" spans="1:9" ht="31.95" hidden="1" customHeight="1">
      <c r="A189" s="52" t="s">
        <v>31</v>
      </c>
      <c r="B189" s="53">
        <v>200</v>
      </c>
      <c r="C189" s="54" t="s">
        <v>68</v>
      </c>
      <c r="D189" s="54" t="s">
        <v>65</v>
      </c>
      <c r="E189" s="53" t="s">
        <v>92</v>
      </c>
      <c r="F189" s="53">
        <v>200</v>
      </c>
      <c r="G189" s="55">
        <f t="shared" ref="G189:H189" si="79">G190</f>
        <v>0</v>
      </c>
      <c r="H189" s="55">
        <f t="shared" si="79"/>
        <v>0</v>
      </c>
    </row>
    <row r="190" spans="1:9" ht="45.6" hidden="1" customHeight="1">
      <c r="A190" s="52" t="s">
        <v>17</v>
      </c>
      <c r="B190" s="53">
        <v>200</v>
      </c>
      <c r="C190" s="54" t="s">
        <v>68</v>
      </c>
      <c r="D190" s="54" t="s">
        <v>65</v>
      </c>
      <c r="E190" s="53" t="s">
        <v>92</v>
      </c>
      <c r="F190" s="53">
        <v>240</v>
      </c>
      <c r="G190" s="55">
        <v>0</v>
      </c>
      <c r="H190" s="55">
        <v>0</v>
      </c>
    </row>
    <row r="191" spans="1:9" ht="44.4" customHeight="1">
      <c r="A191" s="3" t="s">
        <v>147</v>
      </c>
      <c r="B191" s="5">
        <v>200</v>
      </c>
      <c r="C191" s="4" t="s">
        <v>68</v>
      </c>
      <c r="D191" s="4" t="s">
        <v>65</v>
      </c>
      <c r="E191" s="5" t="s">
        <v>148</v>
      </c>
      <c r="F191" s="5"/>
      <c r="G191" s="6">
        <f t="shared" ref="G191:H191" si="80">G192</f>
        <v>3704.7</v>
      </c>
      <c r="H191" s="6">
        <f t="shared" si="80"/>
        <v>100</v>
      </c>
    </row>
    <row r="192" spans="1:9" ht="31.95" customHeight="1">
      <c r="A192" s="3" t="s">
        <v>206</v>
      </c>
      <c r="B192" s="5">
        <v>200</v>
      </c>
      <c r="C192" s="4" t="s">
        <v>68</v>
      </c>
      <c r="D192" s="4" t="s">
        <v>65</v>
      </c>
      <c r="E192" s="5" t="s">
        <v>219</v>
      </c>
      <c r="F192" s="5"/>
      <c r="G192" s="6">
        <f>G193</f>
        <v>3704.7</v>
      </c>
      <c r="H192" s="6">
        <f>H193</f>
        <v>100</v>
      </c>
    </row>
    <row r="193" spans="1:10" ht="27.6">
      <c r="A193" s="3" t="s">
        <v>55</v>
      </c>
      <c r="B193" s="5">
        <v>200</v>
      </c>
      <c r="C193" s="4" t="s">
        <v>68</v>
      </c>
      <c r="D193" s="4" t="s">
        <v>65</v>
      </c>
      <c r="E193" s="5" t="s">
        <v>219</v>
      </c>
      <c r="F193" s="5">
        <v>600</v>
      </c>
      <c r="G193" s="6">
        <f t="shared" ref="G193:H193" si="81">G194</f>
        <v>3704.7</v>
      </c>
      <c r="H193" s="6">
        <f t="shared" si="81"/>
        <v>100</v>
      </c>
    </row>
    <row r="194" spans="1:10" ht="21" customHeight="1">
      <c r="A194" s="3" t="s">
        <v>56</v>
      </c>
      <c r="B194" s="5">
        <v>200</v>
      </c>
      <c r="C194" s="4" t="s">
        <v>68</v>
      </c>
      <c r="D194" s="4" t="s">
        <v>65</v>
      </c>
      <c r="E194" s="5" t="s">
        <v>219</v>
      </c>
      <c r="F194" s="5">
        <v>610</v>
      </c>
      <c r="G194" s="6">
        <v>3704.7</v>
      </c>
      <c r="H194" s="6">
        <v>100</v>
      </c>
    </row>
    <row r="195" spans="1:10" ht="183.6" customHeight="1">
      <c r="A195" s="72" t="s">
        <v>161</v>
      </c>
      <c r="B195" s="57">
        <v>200</v>
      </c>
      <c r="C195" s="58" t="s">
        <v>68</v>
      </c>
      <c r="D195" s="58" t="s">
        <v>65</v>
      </c>
      <c r="E195" s="57" t="s">
        <v>118</v>
      </c>
      <c r="F195" s="57"/>
      <c r="G195" s="59">
        <f t="shared" ref="G195:H197" si="82">G196</f>
        <v>1020</v>
      </c>
      <c r="H195" s="59">
        <f t="shared" si="82"/>
        <v>1000</v>
      </c>
    </row>
    <row r="196" spans="1:10" ht="45" customHeight="1">
      <c r="A196" s="3" t="s">
        <v>119</v>
      </c>
      <c r="B196" s="5">
        <v>200</v>
      </c>
      <c r="C196" s="4" t="s">
        <v>68</v>
      </c>
      <c r="D196" s="4" t="s">
        <v>65</v>
      </c>
      <c r="E196" s="5" t="s">
        <v>120</v>
      </c>
      <c r="F196" s="5"/>
      <c r="G196" s="6">
        <f t="shared" si="82"/>
        <v>1020</v>
      </c>
      <c r="H196" s="6">
        <f t="shared" si="82"/>
        <v>1000</v>
      </c>
    </row>
    <row r="197" spans="1:10" ht="32.4" customHeight="1">
      <c r="A197" s="3" t="s">
        <v>206</v>
      </c>
      <c r="B197" s="5">
        <v>200</v>
      </c>
      <c r="C197" s="4" t="s">
        <v>68</v>
      </c>
      <c r="D197" s="4" t="s">
        <v>65</v>
      </c>
      <c r="E197" s="5" t="s">
        <v>218</v>
      </c>
      <c r="F197" s="5"/>
      <c r="G197" s="6">
        <f t="shared" si="82"/>
        <v>1020</v>
      </c>
      <c r="H197" s="6">
        <f t="shared" si="82"/>
        <v>1000</v>
      </c>
    </row>
    <row r="198" spans="1:10" ht="46.95" customHeight="1">
      <c r="A198" s="3" t="s">
        <v>55</v>
      </c>
      <c r="B198" s="5">
        <v>200</v>
      </c>
      <c r="C198" s="4" t="s">
        <v>68</v>
      </c>
      <c r="D198" s="4" t="s">
        <v>65</v>
      </c>
      <c r="E198" s="5" t="s">
        <v>218</v>
      </c>
      <c r="F198" s="5">
        <v>600</v>
      </c>
      <c r="G198" s="6">
        <f t="shared" ref="G198:H198" si="83">G199</f>
        <v>1020</v>
      </c>
      <c r="H198" s="6">
        <f t="shared" si="83"/>
        <v>1000</v>
      </c>
    </row>
    <row r="199" spans="1:10" ht="26.4" customHeight="1">
      <c r="A199" s="3" t="s">
        <v>56</v>
      </c>
      <c r="B199" s="5">
        <v>200</v>
      </c>
      <c r="C199" s="4" t="s">
        <v>68</v>
      </c>
      <c r="D199" s="4" t="s">
        <v>65</v>
      </c>
      <c r="E199" s="5" t="s">
        <v>218</v>
      </c>
      <c r="F199" s="5">
        <v>610</v>
      </c>
      <c r="G199" s="6">
        <v>1020</v>
      </c>
      <c r="H199" s="6">
        <v>1000</v>
      </c>
    </row>
    <row r="200" spans="1:10" ht="26.4" customHeight="1">
      <c r="A200" s="3" t="s">
        <v>23</v>
      </c>
      <c r="B200" s="5">
        <v>200</v>
      </c>
      <c r="C200" s="4" t="s">
        <v>68</v>
      </c>
      <c r="D200" s="4" t="s">
        <v>65</v>
      </c>
      <c r="E200" s="5" t="s">
        <v>94</v>
      </c>
      <c r="F200" s="5"/>
      <c r="G200" s="6">
        <f t="shared" ref="G200:H200" si="84">G201+G205</f>
        <v>46</v>
      </c>
      <c r="H200" s="6">
        <f t="shared" si="84"/>
        <v>0</v>
      </c>
    </row>
    <row r="201" spans="1:10" ht="19.95" customHeight="1">
      <c r="A201" s="3" t="s">
        <v>95</v>
      </c>
      <c r="B201" s="5">
        <v>200</v>
      </c>
      <c r="C201" s="4" t="s">
        <v>68</v>
      </c>
      <c r="D201" s="4" t="s">
        <v>65</v>
      </c>
      <c r="E201" s="5" t="s">
        <v>96</v>
      </c>
      <c r="F201" s="5"/>
      <c r="G201" s="6">
        <f t="shared" ref="G201:H203" si="85">G202</f>
        <v>46</v>
      </c>
      <c r="H201" s="6">
        <f t="shared" si="85"/>
        <v>0</v>
      </c>
    </row>
    <row r="202" spans="1:10" ht="45.6" customHeight="1">
      <c r="A202" s="3" t="s">
        <v>243</v>
      </c>
      <c r="B202" s="5">
        <v>200</v>
      </c>
      <c r="C202" s="4" t="s">
        <v>68</v>
      </c>
      <c r="D202" s="4" t="s">
        <v>65</v>
      </c>
      <c r="E202" s="5" t="s">
        <v>268</v>
      </c>
      <c r="G202" s="6">
        <f t="shared" si="85"/>
        <v>46</v>
      </c>
      <c r="H202" s="6">
        <f t="shared" si="85"/>
        <v>0</v>
      </c>
    </row>
    <row r="203" spans="1:10" ht="34.950000000000003" customHeight="1">
      <c r="A203" s="3" t="s">
        <v>116</v>
      </c>
      <c r="B203" s="5">
        <v>200</v>
      </c>
      <c r="C203" s="4" t="s">
        <v>68</v>
      </c>
      <c r="D203" s="4" t="s">
        <v>65</v>
      </c>
      <c r="E203" s="5" t="s">
        <v>268</v>
      </c>
      <c r="F203" s="5">
        <v>400</v>
      </c>
      <c r="G203" s="6">
        <f t="shared" si="85"/>
        <v>46</v>
      </c>
      <c r="H203" s="6">
        <f t="shared" si="85"/>
        <v>0</v>
      </c>
    </row>
    <row r="204" spans="1:10" ht="29.4" customHeight="1">
      <c r="A204" s="3" t="s">
        <v>117</v>
      </c>
      <c r="B204" s="5">
        <v>200</v>
      </c>
      <c r="C204" s="4" t="s">
        <v>68</v>
      </c>
      <c r="D204" s="4" t="s">
        <v>65</v>
      </c>
      <c r="E204" s="5" t="s">
        <v>268</v>
      </c>
      <c r="F204" s="5">
        <v>410</v>
      </c>
      <c r="G204" s="6">
        <v>46</v>
      </c>
      <c r="H204" s="6">
        <v>0</v>
      </c>
    </row>
    <row r="205" spans="1:10" ht="34.950000000000003" hidden="1" customHeight="1">
      <c r="A205" s="74" t="s">
        <v>250</v>
      </c>
      <c r="B205" s="75">
        <v>200</v>
      </c>
      <c r="C205" s="76" t="s">
        <v>68</v>
      </c>
      <c r="D205" s="76" t="s">
        <v>65</v>
      </c>
      <c r="E205" s="75" t="s">
        <v>249</v>
      </c>
      <c r="F205" s="81"/>
      <c r="G205" s="77">
        <f>G206+G209+G212</f>
        <v>0</v>
      </c>
      <c r="H205" s="77">
        <f>H206+H209+H212</f>
        <v>0</v>
      </c>
    </row>
    <row r="206" spans="1:10" ht="101.4" hidden="1" customHeight="1">
      <c r="A206" s="79" t="s">
        <v>272</v>
      </c>
      <c r="B206" s="75">
        <v>200</v>
      </c>
      <c r="C206" s="76" t="s">
        <v>68</v>
      </c>
      <c r="D206" s="76" t="s">
        <v>65</v>
      </c>
      <c r="E206" s="75" t="s">
        <v>261</v>
      </c>
      <c r="F206" s="75"/>
      <c r="G206" s="77">
        <f t="shared" ref="G206:H207" si="86">G207</f>
        <v>0</v>
      </c>
      <c r="H206" s="77">
        <f t="shared" si="86"/>
        <v>0</v>
      </c>
    </row>
    <row r="207" spans="1:10" ht="31.95" hidden="1" customHeight="1">
      <c r="A207" s="74" t="s">
        <v>31</v>
      </c>
      <c r="B207" s="75">
        <v>200</v>
      </c>
      <c r="C207" s="76" t="s">
        <v>68</v>
      </c>
      <c r="D207" s="76" t="s">
        <v>65</v>
      </c>
      <c r="E207" s="75" t="s">
        <v>261</v>
      </c>
      <c r="F207" s="75">
        <v>200</v>
      </c>
      <c r="G207" s="77">
        <f t="shared" si="86"/>
        <v>0</v>
      </c>
      <c r="H207" s="77">
        <f t="shared" si="86"/>
        <v>0</v>
      </c>
    </row>
    <row r="208" spans="1:10" ht="41.4" hidden="1" customHeight="1">
      <c r="A208" s="74" t="s">
        <v>17</v>
      </c>
      <c r="B208" s="75">
        <v>200</v>
      </c>
      <c r="C208" s="76" t="s">
        <v>68</v>
      </c>
      <c r="D208" s="76" t="s">
        <v>65</v>
      </c>
      <c r="E208" s="75" t="s">
        <v>261</v>
      </c>
      <c r="F208" s="75">
        <v>240</v>
      </c>
      <c r="G208" s="77">
        <v>0</v>
      </c>
      <c r="H208" s="77">
        <v>0</v>
      </c>
      <c r="J208" s="24"/>
    </row>
    <row r="209" spans="1:16" ht="102" hidden="1" customHeight="1">
      <c r="A209" s="79" t="s">
        <v>274</v>
      </c>
      <c r="B209" s="75">
        <v>200</v>
      </c>
      <c r="C209" s="76" t="s">
        <v>68</v>
      </c>
      <c r="D209" s="76" t="s">
        <v>65</v>
      </c>
      <c r="E209" s="75" t="s">
        <v>273</v>
      </c>
      <c r="F209" s="75"/>
      <c r="G209" s="77">
        <f t="shared" ref="G209:H209" si="87">G210</f>
        <v>0</v>
      </c>
      <c r="H209" s="77">
        <f t="shared" si="87"/>
        <v>0</v>
      </c>
    </row>
    <row r="210" spans="1:16" ht="32.4" hidden="1" customHeight="1">
      <c r="A210" s="74" t="s">
        <v>31</v>
      </c>
      <c r="B210" s="75">
        <v>200</v>
      </c>
      <c r="C210" s="76" t="s">
        <v>68</v>
      </c>
      <c r="D210" s="76" t="s">
        <v>65</v>
      </c>
      <c r="E210" s="75" t="s">
        <v>273</v>
      </c>
      <c r="F210" s="75">
        <v>200</v>
      </c>
      <c r="G210" s="77">
        <f t="shared" ref="G210:H210" si="88">G211</f>
        <v>0</v>
      </c>
      <c r="H210" s="77">
        <f t="shared" si="88"/>
        <v>0</v>
      </c>
    </row>
    <row r="211" spans="1:16" ht="46.2" hidden="1" customHeight="1">
      <c r="A211" s="74" t="s">
        <v>17</v>
      </c>
      <c r="B211" s="75">
        <v>200</v>
      </c>
      <c r="C211" s="76" t="s">
        <v>68</v>
      </c>
      <c r="D211" s="76" t="s">
        <v>65</v>
      </c>
      <c r="E211" s="75" t="s">
        <v>273</v>
      </c>
      <c r="F211" s="75">
        <v>240</v>
      </c>
      <c r="G211" s="77">
        <v>0</v>
      </c>
      <c r="H211" s="77">
        <v>0</v>
      </c>
      <c r="J211" s="104"/>
      <c r="K211" s="104"/>
      <c r="L211" s="104"/>
      <c r="M211" s="104"/>
      <c r="N211" s="104"/>
      <c r="O211" s="104"/>
      <c r="P211" s="104"/>
    </row>
    <row r="212" spans="1:16" ht="114.6" hidden="1" customHeight="1">
      <c r="A212" s="79" t="s">
        <v>288</v>
      </c>
      <c r="B212" s="75">
        <v>200</v>
      </c>
      <c r="C212" s="76" t="s">
        <v>68</v>
      </c>
      <c r="D212" s="76" t="s">
        <v>65</v>
      </c>
      <c r="E212" s="75" t="s">
        <v>275</v>
      </c>
      <c r="F212" s="75"/>
      <c r="G212" s="77">
        <f t="shared" ref="G212:H212" si="89">G213</f>
        <v>0</v>
      </c>
      <c r="H212" s="77">
        <f t="shared" si="89"/>
        <v>0</v>
      </c>
      <c r="I212" s="46"/>
    </row>
    <row r="213" spans="1:16" ht="34.950000000000003" hidden="1" customHeight="1">
      <c r="A213" s="74" t="s">
        <v>31</v>
      </c>
      <c r="B213" s="75">
        <v>200</v>
      </c>
      <c r="C213" s="76" t="s">
        <v>68</v>
      </c>
      <c r="D213" s="76" t="s">
        <v>65</v>
      </c>
      <c r="E213" s="75" t="s">
        <v>275</v>
      </c>
      <c r="F213" s="75">
        <v>200</v>
      </c>
      <c r="G213" s="77">
        <f t="shared" ref="G213:H213" si="90">G214</f>
        <v>0</v>
      </c>
      <c r="H213" s="77">
        <f t="shared" si="90"/>
        <v>0</v>
      </c>
    </row>
    <row r="214" spans="1:16" ht="46.95" hidden="1" customHeight="1">
      <c r="A214" s="74" t="s">
        <v>17</v>
      </c>
      <c r="B214" s="75">
        <v>200</v>
      </c>
      <c r="C214" s="76" t="s">
        <v>68</v>
      </c>
      <c r="D214" s="76" t="s">
        <v>65</v>
      </c>
      <c r="E214" s="75" t="s">
        <v>275</v>
      </c>
      <c r="F214" s="75">
        <v>240</v>
      </c>
      <c r="G214" s="77">
        <v>0</v>
      </c>
      <c r="H214" s="77">
        <v>0</v>
      </c>
    </row>
    <row r="215" spans="1:16" ht="26.4" customHeight="1">
      <c r="A215" s="20" t="s">
        <v>43</v>
      </c>
      <c r="B215" s="11">
        <v>200</v>
      </c>
      <c r="C215" s="12" t="s">
        <v>68</v>
      </c>
      <c r="D215" s="12" t="s">
        <v>66</v>
      </c>
      <c r="E215" s="11"/>
      <c r="F215" s="11"/>
      <c r="G215" s="21">
        <f>G216+G221+G226+G256</f>
        <v>12755.600000000002</v>
      </c>
      <c r="H215" s="21">
        <f>H216+H221+H226+H256</f>
        <v>3547.4</v>
      </c>
    </row>
    <row r="216" spans="1:16" ht="60.75" customHeight="1">
      <c r="A216" s="56" t="s">
        <v>169</v>
      </c>
      <c r="B216" s="57">
        <v>200</v>
      </c>
      <c r="C216" s="58" t="s">
        <v>68</v>
      </c>
      <c r="D216" s="58" t="s">
        <v>66</v>
      </c>
      <c r="E216" s="57" t="s">
        <v>25</v>
      </c>
      <c r="F216" s="57"/>
      <c r="G216" s="59">
        <f t="shared" ref="G216:H216" si="91">G217</f>
        <v>170.1</v>
      </c>
      <c r="H216" s="59">
        <f t="shared" si="91"/>
        <v>92</v>
      </c>
    </row>
    <row r="217" spans="1:16" ht="33.75" customHeight="1">
      <c r="A217" s="3" t="s">
        <v>157</v>
      </c>
      <c r="B217" s="5">
        <v>200</v>
      </c>
      <c r="C217" s="4" t="s">
        <v>68</v>
      </c>
      <c r="D217" s="4" t="s">
        <v>66</v>
      </c>
      <c r="E217" s="5" t="s">
        <v>158</v>
      </c>
      <c r="F217" s="5"/>
      <c r="G217" s="6">
        <f t="shared" ref="G217:H219" si="92">G218</f>
        <v>170.1</v>
      </c>
      <c r="H217" s="6">
        <f t="shared" si="92"/>
        <v>92</v>
      </c>
    </row>
    <row r="218" spans="1:16">
      <c r="A218" s="3" t="s">
        <v>28</v>
      </c>
      <c r="B218" s="5">
        <v>200</v>
      </c>
      <c r="C218" s="4" t="s">
        <v>68</v>
      </c>
      <c r="D218" s="4" t="s">
        <v>66</v>
      </c>
      <c r="E218" s="5" t="s">
        <v>159</v>
      </c>
      <c r="F218" s="5"/>
      <c r="G218" s="6">
        <f t="shared" si="92"/>
        <v>170.1</v>
      </c>
      <c r="H218" s="6">
        <f t="shared" si="92"/>
        <v>92</v>
      </c>
    </row>
    <row r="219" spans="1:16" ht="33.6" customHeight="1">
      <c r="A219" s="3" t="s">
        <v>31</v>
      </c>
      <c r="B219" s="5">
        <v>200</v>
      </c>
      <c r="C219" s="4" t="s">
        <v>68</v>
      </c>
      <c r="D219" s="4" t="s">
        <v>66</v>
      </c>
      <c r="E219" s="5" t="s">
        <v>159</v>
      </c>
      <c r="F219" s="5">
        <v>200</v>
      </c>
      <c r="G219" s="6">
        <f t="shared" si="92"/>
        <v>170.1</v>
      </c>
      <c r="H219" s="6">
        <f t="shared" si="92"/>
        <v>92</v>
      </c>
    </row>
    <row r="220" spans="1:16" ht="44.7" customHeight="1">
      <c r="A220" s="3" t="s">
        <v>17</v>
      </c>
      <c r="B220" s="5">
        <v>200</v>
      </c>
      <c r="C220" s="4" t="s">
        <v>68</v>
      </c>
      <c r="D220" s="4" t="s">
        <v>66</v>
      </c>
      <c r="E220" s="5" t="s">
        <v>159</v>
      </c>
      <c r="F220" s="5">
        <v>240</v>
      </c>
      <c r="G220" s="6">
        <v>170.1</v>
      </c>
      <c r="H220" s="6">
        <v>92</v>
      </c>
    </row>
    <row r="221" spans="1:16" ht="59.4" hidden="1" customHeight="1">
      <c r="A221" s="56" t="s">
        <v>181</v>
      </c>
      <c r="B221" s="57">
        <v>200</v>
      </c>
      <c r="C221" s="58" t="s">
        <v>68</v>
      </c>
      <c r="D221" s="58" t="s">
        <v>66</v>
      </c>
      <c r="E221" s="57" t="s">
        <v>182</v>
      </c>
      <c r="F221" s="57"/>
      <c r="G221" s="59">
        <f t="shared" ref="G221:H224" si="93">G222</f>
        <v>0</v>
      </c>
      <c r="H221" s="59">
        <f t="shared" si="93"/>
        <v>0</v>
      </c>
    </row>
    <row r="222" spans="1:16" ht="69" hidden="1">
      <c r="A222" s="80" t="s">
        <v>204</v>
      </c>
      <c r="B222" s="75">
        <v>200</v>
      </c>
      <c r="C222" s="76" t="s">
        <v>68</v>
      </c>
      <c r="D222" s="76" t="s">
        <v>66</v>
      </c>
      <c r="E222" s="75" t="s">
        <v>203</v>
      </c>
      <c r="F222" s="75"/>
      <c r="G222" s="77">
        <f t="shared" si="93"/>
        <v>0</v>
      </c>
      <c r="H222" s="77">
        <f t="shared" si="93"/>
        <v>0</v>
      </c>
    </row>
    <row r="223" spans="1:16" ht="27.6" hidden="1">
      <c r="A223" s="74" t="s">
        <v>216</v>
      </c>
      <c r="B223" s="75">
        <v>200</v>
      </c>
      <c r="C223" s="76" t="s">
        <v>68</v>
      </c>
      <c r="D223" s="76" t="s">
        <v>66</v>
      </c>
      <c r="E223" s="75" t="s">
        <v>217</v>
      </c>
      <c r="F223" s="75"/>
      <c r="G223" s="77">
        <f t="shared" si="93"/>
        <v>0</v>
      </c>
      <c r="H223" s="77">
        <f t="shared" si="93"/>
        <v>0</v>
      </c>
    </row>
    <row r="224" spans="1:16" ht="27.6" hidden="1">
      <c r="A224" s="74" t="s">
        <v>31</v>
      </c>
      <c r="B224" s="75">
        <v>200</v>
      </c>
      <c r="C224" s="76" t="s">
        <v>68</v>
      </c>
      <c r="D224" s="76" t="s">
        <v>66</v>
      </c>
      <c r="E224" s="75" t="s">
        <v>217</v>
      </c>
      <c r="F224" s="75">
        <v>200</v>
      </c>
      <c r="G224" s="77">
        <f t="shared" si="93"/>
        <v>0</v>
      </c>
      <c r="H224" s="77">
        <f t="shared" si="93"/>
        <v>0</v>
      </c>
    </row>
    <row r="225" spans="1:8" ht="44.7" hidden="1" customHeight="1">
      <c r="A225" s="74" t="s">
        <v>17</v>
      </c>
      <c r="B225" s="75">
        <v>200</v>
      </c>
      <c r="C225" s="76" t="s">
        <v>68</v>
      </c>
      <c r="D225" s="76" t="s">
        <v>66</v>
      </c>
      <c r="E225" s="75" t="s">
        <v>217</v>
      </c>
      <c r="F225" s="75">
        <v>240</v>
      </c>
      <c r="G225" s="77">
        <v>0</v>
      </c>
      <c r="H225" s="77">
        <v>0</v>
      </c>
    </row>
    <row r="226" spans="1:8" ht="61.5" customHeight="1">
      <c r="A226" s="56" t="s">
        <v>162</v>
      </c>
      <c r="B226" s="57">
        <v>200</v>
      </c>
      <c r="C226" s="58" t="s">
        <v>68</v>
      </c>
      <c r="D226" s="58" t="s">
        <v>66</v>
      </c>
      <c r="E226" s="57" t="s">
        <v>44</v>
      </c>
      <c r="F226" s="57"/>
      <c r="G226" s="59">
        <f>G227+G237+G245</f>
        <v>5812.5000000000009</v>
      </c>
      <c r="H226" s="59">
        <f>H227+H237+H245</f>
        <v>3455.4</v>
      </c>
    </row>
    <row r="227" spans="1:8" ht="41.4">
      <c r="A227" s="56" t="s">
        <v>121</v>
      </c>
      <c r="B227" s="57">
        <v>200</v>
      </c>
      <c r="C227" s="58" t="s">
        <v>68</v>
      </c>
      <c r="D227" s="58" t="s">
        <v>66</v>
      </c>
      <c r="E227" s="57" t="s">
        <v>45</v>
      </c>
      <c r="F227" s="57"/>
      <c r="G227" s="59">
        <f t="shared" ref="G227:H227" si="94">G228</f>
        <v>3139.8</v>
      </c>
      <c r="H227" s="59">
        <f t="shared" si="94"/>
        <v>3420</v>
      </c>
    </row>
    <row r="228" spans="1:8" ht="27.6">
      <c r="A228" s="3" t="s">
        <v>122</v>
      </c>
      <c r="B228" s="5">
        <v>200</v>
      </c>
      <c r="C228" s="4" t="s">
        <v>68</v>
      </c>
      <c r="D228" s="4" t="s">
        <v>66</v>
      </c>
      <c r="E228" s="5" t="s">
        <v>46</v>
      </c>
      <c r="F228" s="5"/>
      <c r="G228" s="6">
        <f t="shared" ref="G228:H228" si="95">G229+G234</f>
        <v>3139.8</v>
      </c>
      <c r="H228" s="6">
        <f t="shared" si="95"/>
        <v>3420</v>
      </c>
    </row>
    <row r="229" spans="1:8" ht="30" customHeight="1">
      <c r="A229" s="3" t="s">
        <v>206</v>
      </c>
      <c r="B229" s="5">
        <v>200</v>
      </c>
      <c r="C229" s="4" t="s">
        <v>68</v>
      </c>
      <c r="D229" s="4" t="s">
        <v>66</v>
      </c>
      <c r="E229" s="5" t="s">
        <v>215</v>
      </c>
      <c r="F229" s="5"/>
      <c r="G229" s="6">
        <f t="shared" ref="G229:H229" si="96">G230+G232</f>
        <v>3059.8</v>
      </c>
      <c r="H229" s="6">
        <f t="shared" si="96"/>
        <v>3420</v>
      </c>
    </row>
    <row r="230" spans="1:8" ht="27.6" hidden="1">
      <c r="A230" s="3" t="s">
        <v>31</v>
      </c>
      <c r="B230" s="5">
        <v>200</v>
      </c>
      <c r="C230" s="4" t="s">
        <v>68</v>
      </c>
      <c r="D230" s="4" t="s">
        <v>66</v>
      </c>
      <c r="E230" s="5" t="s">
        <v>123</v>
      </c>
      <c r="F230" s="5">
        <v>200</v>
      </c>
      <c r="G230" s="6">
        <f t="shared" ref="G230:H230" si="97">G231</f>
        <v>0</v>
      </c>
      <c r="H230" s="6">
        <f t="shared" si="97"/>
        <v>0</v>
      </c>
    </row>
    <row r="231" spans="1:8" ht="27.6" hidden="1">
      <c r="A231" s="3" t="s">
        <v>17</v>
      </c>
      <c r="B231" s="5">
        <v>200</v>
      </c>
      <c r="C231" s="4" t="s">
        <v>68</v>
      </c>
      <c r="D231" s="4" t="s">
        <v>66</v>
      </c>
      <c r="E231" s="5" t="s">
        <v>123</v>
      </c>
      <c r="F231" s="5">
        <v>240</v>
      </c>
      <c r="G231" s="6"/>
      <c r="H231" s="6"/>
    </row>
    <row r="232" spans="1:8" ht="27.6">
      <c r="A232" s="3" t="s">
        <v>55</v>
      </c>
      <c r="B232" s="5">
        <v>200</v>
      </c>
      <c r="C232" s="4" t="s">
        <v>68</v>
      </c>
      <c r="D232" s="4" t="s">
        <v>66</v>
      </c>
      <c r="E232" s="5" t="s">
        <v>215</v>
      </c>
      <c r="F232" s="5">
        <v>600</v>
      </c>
      <c r="G232" s="6">
        <f t="shared" ref="G232:H232" si="98">G233</f>
        <v>3059.8</v>
      </c>
      <c r="H232" s="6">
        <f t="shared" si="98"/>
        <v>3420</v>
      </c>
    </row>
    <row r="233" spans="1:8" ht="19.2" customHeight="1">
      <c r="A233" s="3" t="s">
        <v>56</v>
      </c>
      <c r="B233" s="5">
        <v>200</v>
      </c>
      <c r="C233" s="4" t="s">
        <v>68</v>
      </c>
      <c r="D233" s="4" t="s">
        <v>66</v>
      </c>
      <c r="E233" s="5" t="s">
        <v>215</v>
      </c>
      <c r="F233" s="5">
        <v>610</v>
      </c>
      <c r="G233" s="6">
        <v>3059.8</v>
      </c>
      <c r="H233" s="6">
        <f>3420</f>
        <v>3420</v>
      </c>
    </row>
    <row r="234" spans="1:8" ht="19.95" customHeight="1">
      <c r="A234" s="3" t="s">
        <v>28</v>
      </c>
      <c r="B234" s="5">
        <v>200</v>
      </c>
      <c r="C234" s="4" t="s">
        <v>68</v>
      </c>
      <c r="D234" s="4" t="s">
        <v>66</v>
      </c>
      <c r="E234" s="5" t="s">
        <v>123</v>
      </c>
      <c r="F234" s="5"/>
      <c r="G234" s="6">
        <f t="shared" ref="G234:H235" si="99">G235</f>
        <v>80</v>
      </c>
      <c r="H234" s="6">
        <f t="shared" si="99"/>
        <v>0</v>
      </c>
    </row>
    <row r="235" spans="1:8" ht="33.6" customHeight="1">
      <c r="A235" s="3" t="s">
        <v>31</v>
      </c>
      <c r="B235" s="5">
        <v>200</v>
      </c>
      <c r="C235" s="4" t="s">
        <v>68</v>
      </c>
      <c r="D235" s="4" t="s">
        <v>66</v>
      </c>
      <c r="E235" s="5" t="s">
        <v>123</v>
      </c>
      <c r="F235" s="5">
        <v>200</v>
      </c>
      <c r="G235" s="6">
        <f t="shared" si="99"/>
        <v>80</v>
      </c>
      <c r="H235" s="6">
        <f t="shared" si="99"/>
        <v>0</v>
      </c>
    </row>
    <row r="236" spans="1:8" ht="46.95" customHeight="1">
      <c r="A236" s="3" t="s">
        <v>17</v>
      </c>
      <c r="B236" s="5">
        <v>200</v>
      </c>
      <c r="C236" s="4" t="s">
        <v>68</v>
      </c>
      <c r="D236" s="4" t="s">
        <v>66</v>
      </c>
      <c r="E236" s="5" t="s">
        <v>123</v>
      </c>
      <c r="F236" s="5">
        <v>240</v>
      </c>
      <c r="G236" s="6">
        <v>80</v>
      </c>
      <c r="H236" s="6">
        <v>0</v>
      </c>
    </row>
    <row r="237" spans="1:8" ht="41.4">
      <c r="A237" s="56" t="s">
        <v>124</v>
      </c>
      <c r="B237" s="57">
        <v>200</v>
      </c>
      <c r="C237" s="58" t="s">
        <v>68</v>
      </c>
      <c r="D237" s="58" t="s">
        <v>66</v>
      </c>
      <c r="E237" s="57" t="s">
        <v>47</v>
      </c>
      <c r="F237" s="57"/>
      <c r="G237" s="59">
        <f t="shared" ref="G237:H237" si="100">G238</f>
        <v>1077.4000000000001</v>
      </c>
      <c r="H237" s="59">
        <f t="shared" si="100"/>
        <v>35.4</v>
      </c>
    </row>
    <row r="238" spans="1:8" ht="31.2" customHeight="1">
      <c r="A238" s="3" t="s">
        <v>125</v>
      </c>
      <c r="B238" s="5">
        <v>200</v>
      </c>
      <c r="C238" s="4" t="s">
        <v>68</v>
      </c>
      <c r="D238" s="4" t="s">
        <v>66</v>
      </c>
      <c r="E238" s="5" t="s">
        <v>48</v>
      </c>
      <c r="F238" s="5"/>
      <c r="G238" s="6">
        <f>G239+G242</f>
        <v>1077.4000000000001</v>
      </c>
      <c r="H238" s="6">
        <f>H239+H242</f>
        <v>35.4</v>
      </c>
    </row>
    <row r="239" spans="1:8" ht="29.4" customHeight="1">
      <c r="A239" s="3" t="s">
        <v>214</v>
      </c>
      <c r="B239" s="5">
        <v>200</v>
      </c>
      <c r="C239" s="4" t="s">
        <v>68</v>
      </c>
      <c r="D239" s="4" t="s">
        <v>66</v>
      </c>
      <c r="E239" s="5" t="s">
        <v>213</v>
      </c>
      <c r="F239" s="5"/>
      <c r="G239" s="6">
        <f t="shared" ref="G239:H239" si="101">G240</f>
        <v>35.4</v>
      </c>
      <c r="H239" s="6">
        <f t="shared" si="101"/>
        <v>35.4</v>
      </c>
    </row>
    <row r="240" spans="1:8" ht="33" customHeight="1">
      <c r="A240" s="3" t="s">
        <v>31</v>
      </c>
      <c r="B240" s="5">
        <v>200</v>
      </c>
      <c r="C240" s="4" t="s">
        <v>68</v>
      </c>
      <c r="D240" s="4" t="s">
        <v>66</v>
      </c>
      <c r="E240" s="5" t="s">
        <v>213</v>
      </c>
      <c r="F240" s="5">
        <v>200</v>
      </c>
      <c r="G240" s="6">
        <f t="shared" ref="G240:H240" si="102">G241</f>
        <v>35.4</v>
      </c>
      <c r="H240" s="6">
        <f t="shared" si="102"/>
        <v>35.4</v>
      </c>
    </row>
    <row r="241" spans="1:8" ht="43.2" customHeight="1">
      <c r="A241" s="3" t="s">
        <v>17</v>
      </c>
      <c r="B241" s="5">
        <v>200</v>
      </c>
      <c r="C241" s="4" t="s">
        <v>68</v>
      </c>
      <c r="D241" s="4" t="s">
        <v>66</v>
      </c>
      <c r="E241" s="5" t="s">
        <v>213</v>
      </c>
      <c r="F241" s="5">
        <v>240</v>
      </c>
      <c r="G241" s="6">
        <v>35.4</v>
      </c>
      <c r="H241" s="6">
        <v>35.4</v>
      </c>
    </row>
    <row r="242" spans="1:8" ht="32.4" customHeight="1">
      <c r="A242" s="3" t="s">
        <v>206</v>
      </c>
      <c r="B242" s="5">
        <v>200</v>
      </c>
      <c r="C242" s="4" t="s">
        <v>68</v>
      </c>
      <c r="D242" s="4" t="s">
        <v>66</v>
      </c>
      <c r="E242" s="5" t="s">
        <v>212</v>
      </c>
      <c r="F242" s="5"/>
      <c r="G242" s="6">
        <f t="shared" ref="G242:H242" si="103">G243</f>
        <v>1042</v>
      </c>
      <c r="H242" s="6">
        <f t="shared" si="103"/>
        <v>0</v>
      </c>
    </row>
    <row r="243" spans="1:8" ht="27.6">
      <c r="A243" s="3" t="s">
        <v>55</v>
      </c>
      <c r="B243" s="5">
        <v>200</v>
      </c>
      <c r="C243" s="4" t="s">
        <v>68</v>
      </c>
      <c r="D243" s="4" t="s">
        <v>66</v>
      </c>
      <c r="E243" s="5" t="s">
        <v>212</v>
      </c>
      <c r="F243" s="5">
        <v>600</v>
      </c>
      <c r="G243" s="6">
        <f t="shared" ref="G243:H243" si="104">G244</f>
        <v>1042</v>
      </c>
      <c r="H243" s="6">
        <f t="shared" si="104"/>
        <v>0</v>
      </c>
    </row>
    <row r="244" spans="1:8" ht="23.4" customHeight="1">
      <c r="A244" s="3" t="s">
        <v>56</v>
      </c>
      <c r="B244" s="5">
        <v>200</v>
      </c>
      <c r="C244" s="4" t="s">
        <v>68</v>
      </c>
      <c r="D244" s="4" t="s">
        <v>66</v>
      </c>
      <c r="E244" s="5" t="s">
        <v>212</v>
      </c>
      <c r="F244" s="5">
        <v>610</v>
      </c>
      <c r="G244" s="6">
        <v>1042</v>
      </c>
      <c r="H244" s="6">
        <v>0</v>
      </c>
    </row>
    <row r="245" spans="1:8" ht="41.4">
      <c r="A245" s="56" t="s">
        <v>126</v>
      </c>
      <c r="B245" s="57">
        <v>200</v>
      </c>
      <c r="C245" s="58" t="s">
        <v>68</v>
      </c>
      <c r="D245" s="58" t="s">
        <v>66</v>
      </c>
      <c r="E245" s="57" t="s">
        <v>49</v>
      </c>
      <c r="F245" s="57"/>
      <c r="G245" s="59">
        <f t="shared" ref="G245:H253" si="105">G246</f>
        <v>1595.3</v>
      </c>
      <c r="H245" s="59">
        <f t="shared" si="105"/>
        <v>0</v>
      </c>
    </row>
    <row r="246" spans="1:8" ht="18.600000000000001" customHeight="1">
      <c r="A246" s="3" t="s">
        <v>127</v>
      </c>
      <c r="B246" s="5">
        <v>200</v>
      </c>
      <c r="C246" s="4" t="s">
        <v>68</v>
      </c>
      <c r="D246" s="4" t="s">
        <v>66</v>
      </c>
      <c r="E246" s="5" t="s">
        <v>50</v>
      </c>
      <c r="F246" s="5"/>
      <c r="G246" s="6">
        <f t="shared" ref="G246:H246" si="106">G247+G250+G253</f>
        <v>1595.3</v>
      </c>
      <c r="H246" s="6">
        <f t="shared" si="106"/>
        <v>0</v>
      </c>
    </row>
    <row r="247" spans="1:8" ht="34.200000000000003" customHeight="1">
      <c r="A247" s="3" t="s">
        <v>305</v>
      </c>
      <c r="B247" s="5">
        <v>200</v>
      </c>
      <c r="C247" s="4" t="s">
        <v>68</v>
      </c>
      <c r="D247" s="4" t="s">
        <v>66</v>
      </c>
      <c r="E247" s="5" t="s">
        <v>294</v>
      </c>
      <c r="F247" s="5"/>
      <c r="G247" s="6">
        <f t="shared" ref="G247:H247" si="107">G248</f>
        <v>25.8</v>
      </c>
      <c r="H247" s="6">
        <f t="shared" si="107"/>
        <v>0</v>
      </c>
    </row>
    <row r="248" spans="1:8" ht="34.950000000000003" customHeight="1">
      <c r="A248" s="3" t="s">
        <v>31</v>
      </c>
      <c r="B248" s="5">
        <v>200</v>
      </c>
      <c r="C248" s="4" t="s">
        <v>68</v>
      </c>
      <c r="D248" s="4" t="s">
        <v>66</v>
      </c>
      <c r="E248" s="5" t="s">
        <v>294</v>
      </c>
      <c r="F248" s="5">
        <v>200</v>
      </c>
      <c r="G248" s="6">
        <f t="shared" ref="G248:H248" si="108">G249</f>
        <v>25.8</v>
      </c>
      <c r="H248" s="6">
        <f t="shared" si="108"/>
        <v>0</v>
      </c>
    </row>
    <row r="249" spans="1:8" ht="31.2" customHeight="1">
      <c r="A249" s="3" t="s">
        <v>17</v>
      </c>
      <c r="B249" s="5">
        <v>200</v>
      </c>
      <c r="C249" s="4" t="s">
        <v>68</v>
      </c>
      <c r="D249" s="4" t="s">
        <v>66</v>
      </c>
      <c r="E249" s="5" t="s">
        <v>294</v>
      </c>
      <c r="F249" s="5">
        <v>240</v>
      </c>
      <c r="G249" s="84">
        <v>25.8</v>
      </c>
      <c r="H249" s="85">
        <v>0</v>
      </c>
    </row>
    <row r="250" spans="1:8" ht="35.4" customHeight="1">
      <c r="A250" s="3" t="s">
        <v>248</v>
      </c>
      <c r="B250" s="5">
        <v>200</v>
      </c>
      <c r="C250" s="4" t="s">
        <v>68</v>
      </c>
      <c r="D250" s="4" t="s">
        <v>66</v>
      </c>
      <c r="E250" s="5" t="s">
        <v>247</v>
      </c>
      <c r="F250" s="5"/>
      <c r="G250" s="6">
        <f t="shared" ref="G250:H250" si="109">G251</f>
        <v>1245.5</v>
      </c>
      <c r="H250" s="6">
        <f t="shared" si="109"/>
        <v>0</v>
      </c>
    </row>
    <row r="251" spans="1:8" ht="34.950000000000003" customHeight="1">
      <c r="A251" s="3" t="s">
        <v>31</v>
      </c>
      <c r="B251" s="5">
        <v>200</v>
      </c>
      <c r="C251" s="4" t="s">
        <v>68</v>
      </c>
      <c r="D251" s="4" t="s">
        <v>66</v>
      </c>
      <c r="E251" s="5" t="s">
        <v>247</v>
      </c>
      <c r="F251" s="5">
        <v>200</v>
      </c>
      <c r="G251" s="6">
        <f t="shared" ref="G251:H251" si="110">G252</f>
        <v>1245.5</v>
      </c>
      <c r="H251" s="6">
        <f t="shared" si="110"/>
        <v>0</v>
      </c>
    </row>
    <row r="252" spans="1:8" ht="27.6">
      <c r="A252" s="3" t="s">
        <v>17</v>
      </c>
      <c r="B252" s="5">
        <v>200</v>
      </c>
      <c r="C252" s="4" t="s">
        <v>68</v>
      </c>
      <c r="D252" s="4" t="s">
        <v>66</v>
      </c>
      <c r="E252" s="5" t="s">
        <v>247</v>
      </c>
      <c r="F252" s="5">
        <v>240</v>
      </c>
      <c r="G252" s="6">
        <v>1245.5</v>
      </c>
      <c r="H252" s="6">
        <v>0</v>
      </c>
    </row>
    <row r="253" spans="1:8" ht="27.6">
      <c r="A253" s="3" t="s">
        <v>206</v>
      </c>
      <c r="B253" s="5">
        <v>200</v>
      </c>
      <c r="C253" s="4" t="s">
        <v>68</v>
      </c>
      <c r="D253" s="4" t="s">
        <v>66</v>
      </c>
      <c r="E253" s="5" t="s">
        <v>211</v>
      </c>
      <c r="F253" s="5"/>
      <c r="G253" s="6">
        <f t="shared" si="105"/>
        <v>324</v>
      </c>
      <c r="H253" s="6">
        <f t="shared" si="105"/>
        <v>0</v>
      </c>
    </row>
    <row r="254" spans="1:8" ht="27.6">
      <c r="A254" s="3" t="s">
        <v>55</v>
      </c>
      <c r="B254" s="5">
        <v>200</v>
      </c>
      <c r="C254" s="4" t="s">
        <v>68</v>
      </c>
      <c r="D254" s="4" t="s">
        <v>66</v>
      </c>
      <c r="E254" s="5" t="s">
        <v>211</v>
      </c>
      <c r="F254" s="5">
        <v>600</v>
      </c>
      <c r="G254" s="6">
        <f t="shared" ref="G254:H254" si="111">G255</f>
        <v>324</v>
      </c>
      <c r="H254" s="6">
        <f t="shared" si="111"/>
        <v>0</v>
      </c>
    </row>
    <row r="255" spans="1:8" ht="17.399999999999999" customHeight="1">
      <c r="A255" s="3" t="s">
        <v>56</v>
      </c>
      <c r="B255" s="5">
        <v>200</v>
      </c>
      <c r="C255" s="4" t="s">
        <v>68</v>
      </c>
      <c r="D255" s="4" t="s">
        <v>66</v>
      </c>
      <c r="E255" s="5" t="s">
        <v>211</v>
      </c>
      <c r="F255" s="5">
        <v>610</v>
      </c>
      <c r="G255" s="6">
        <v>324</v>
      </c>
      <c r="H255" s="6">
        <v>0</v>
      </c>
    </row>
    <row r="256" spans="1:8" s="1" customFormat="1" ht="25.2" customHeight="1">
      <c r="A256" s="3" t="s">
        <v>23</v>
      </c>
      <c r="B256" s="5">
        <v>200</v>
      </c>
      <c r="C256" s="4" t="s">
        <v>68</v>
      </c>
      <c r="D256" s="4" t="s">
        <v>66</v>
      </c>
      <c r="E256" s="5" t="s">
        <v>94</v>
      </c>
      <c r="F256" s="25"/>
      <c r="G256" s="6">
        <f t="shared" ref="G256:H256" si="112">G257+G266</f>
        <v>6773.0000000000009</v>
      </c>
      <c r="H256" s="6">
        <f t="shared" si="112"/>
        <v>0</v>
      </c>
    </row>
    <row r="257" spans="1:8" s="1" customFormat="1" ht="21.6" customHeight="1">
      <c r="A257" s="23" t="s">
        <v>95</v>
      </c>
      <c r="B257" s="5">
        <v>200</v>
      </c>
      <c r="C257" s="4" t="s">
        <v>68</v>
      </c>
      <c r="D257" s="4" t="s">
        <v>66</v>
      </c>
      <c r="E257" s="5" t="s">
        <v>96</v>
      </c>
      <c r="F257" s="25"/>
      <c r="G257" s="6">
        <f t="shared" ref="G257:H257" si="113">G258+G261</f>
        <v>1631.8</v>
      </c>
      <c r="H257" s="6">
        <f t="shared" si="113"/>
        <v>0</v>
      </c>
    </row>
    <row r="258" spans="1:8" s="1" customFormat="1" ht="41.4" hidden="1" customHeight="1">
      <c r="A258" s="66" t="s">
        <v>238</v>
      </c>
      <c r="B258" s="53">
        <v>200</v>
      </c>
      <c r="C258" s="54" t="s">
        <v>68</v>
      </c>
      <c r="D258" s="54" t="s">
        <v>66</v>
      </c>
      <c r="E258" s="53" t="s">
        <v>237</v>
      </c>
      <c r="F258" s="67"/>
      <c r="G258" s="55">
        <f t="shared" ref="G258:H259" si="114">G259</f>
        <v>0</v>
      </c>
      <c r="H258" s="55">
        <f t="shared" si="114"/>
        <v>0</v>
      </c>
    </row>
    <row r="259" spans="1:8" s="1" customFormat="1" ht="30" hidden="1" customHeight="1">
      <c r="A259" s="52" t="s">
        <v>31</v>
      </c>
      <c r="B259" s="53">
        <v>200</v>
      </c>
      <c r="C259" s="54" t="s">
        <v>68</v>
      </c>
      <c r="D259" s="54" t="s">
        <v>66</v>
      </c>
      <c r="E259" s="53" t="s">
        <v>237</v>
      </c>
      <c r="F259" s="53">
        <v>200</v>
      </c>
      <c r="G259" s="55">
        <f t="shared" si="114"/>
        <v>0</v>
      </c>
      <c r="H259" s="55">
        <f t="shared" si="114"/>
        <v>0</v>
      </c>
    </row>
    <row r="260" spans="1:8" s="1" customFormat="1" ht="30" hidden="1" customHeight="1">
      <c r="A260" s="52" t="s">
        <v>17</v>
      </c>
      <c r="B260" s="53">
        <v>200</v>
      </c>
      <c r="C260" s="54" t="s">
        <v>68</v>
      </c>
      <c r="D260" s="54" t="s">
        <v>66</v>
      </c>
      <c r="E260" s="53" t="s">
        <v>237</v>
      </c>
      <c r="F260" s="53">
        <v>240</v>
      </c>
      <c r="G260" s="55">
        <v>0</v>
      </c>
      <c r="H260" s="55">
        <v>0</v>
      </c>
    </row>
    <row r="261" spans="1:8" s="1" customFormat="1" ht="43.2" customHeight="1">
      <c r="A261" s="72" t="s">
        <v>270</v>
      </c>
      <c r="B261" s="57">
        <v>200</v>
      </c>
      <c r="C261" s="58" t="s">
        <v>68</v>
      </c>
      <c r="D261" s="58" t="s">
        <v>66</v>
      </c>
      <c r="E261" s="57" t="s">
        <v>269</v>
      </c>
      <c r="F261" s="68"/>
      <c r="G261" s="59">
        <f t="shared" ref="G261:H261" si="115">G262+G264</f>
        <v>1631.8</v>
      </c>
      <c r="H261" s="59">
        <f t="shared" si="115"/>
        <v>0</v>
      </c>
    </row>
    <row r="262" spans="1:8" s="1" customFormat="1" ht="43.2" customHeight="1">
      <c r="A262" s="3" t="s">
        <v>31</v>
      </c>
      <c r="B262" s="5">
        <v>200</v>
      </c>
      <c r="C262" s="4" t="s">
        <v>68</v>
      </c>
      <c r="D262" s="4" t="s">
        <v>66</v>
      </c>
      <c r="E262" s="5" t="s">
        <v>269</v>
      </c>
      <c r="F262" s="5">
        <v>200</v>
      </c>
      <c r="G262" s="6">
        <f t="shared" ref="G262:H262" si="116">G263</f>
        <v>108</v>
      </c>
      <c r="H262" s="6">
        <f t="shared" si="116"/>
        <v>0</v>
      </c>
    </row>
    <row r="263" spans="1:8" s="1" customFormat="1" ht="43.2" customHeight="1">
      <c r="A263" s="3" t="s">
        <v>17</v>
      </c>
      <c r="B263" s="5">
        <v>200</v>
      </c>
      <c r="C263" s="4" t="s">
        <v>68</v>
      </c>
      <c r="D263" s="4" t="s">
        <v>66</v>
      </c>
      <c r="E263" s="5" t="s">
        <v>269</v>
      </c>
      <c r="F263" s="5">
        <v>240</v>
      </c>
      <c r="G263" s="6">
        <v>108</v>
      </c>
      <c r="H263" s="6">
        <v>0</v>
      </c>
    </row>
    <row r="264" spans="1:8" s="1" customFormat="1" ht="48" customHeight="1">
      <c r="A264" s="3" t="s">
        <v>55</v>
      </c>
      <c r="B264" s="5">
        <v>200</v>
      </c>
      <c r="C264" s="4" t="s">
        <v>68</v>
      </c>
      <c r="D264" s="4" t="s">
        <v>66</v>
      </c>
      <c r="E264" s="5" t="s">
        <v>269</v>
      </c>
      <c r="F264" s="5">
        <v>600</v>
      </c>
      <c r="G264" s="6">
        <f t="shared" ref="G264:H264" si="117">G265</f>
        <v>1523.8</v>
      </c>
      <c r="H264" s="6">
        <f t="shared" si="117"/>
        <v>0</v>
      </c>
    </row>
    <row r="265" spans="1:8" s="1" customFormat="1" ht="34.200000000000003" customHeight="1">
      <c r="A265" s="3" t="s">
        <v>56</v>
      </c>
      <c r="B265" s="5">
        <v>200</v>
      </c>
      <c r="C265" s="4" t="s">
        <v>68</v>
      </c>
      <c r="D265" s="4" t="s">
        <v>66</v>
      </c>
      <c r="E265" s="5" t="s">
        <v>269</v>
      </c>
      <c r="F265" s="5">
        <v>610</v>
      </c>
      <c r="G265" s="6">
        <v>1523.8</v>
      </c>
      <c r="H265" s="6">
        <v>0</v>
      </c>
    </row>
    <row r="266" spans="1:8" s="1" customFormat="1" ht="33.6" customHeight="1">
      <c r="A266" s="3" t="s">
        <v>250</v>
      </c>
      <c r="B266" s="5">
        <v>200</v>
      </c>
      <c r="C266" s="4" t="s">
        <v>68</v>
      </c>
      <c r="D266" s="4" t="s">
        <v>66</v>
      </c>
      <c r="E266" s="5" t="s">
        <v>249</v>
      </c>
      <c r="F266" s="5"/>
      <c r="G266" s="6">
        <f>G267+G270+G273+G276+G279+G282+G285+G288+G291+G294+G297</f>
        <v>5141.2000000000007</v>
      </c>
      <c r="H266" s="6">
        <f t="shared" ref="H266" si="118">H267+H270+H273+H276+H282+H286+H288+H291</f>
        <v>0</v>
      </c>
    </row>
    <row r="267" spans="1:8" s="1" customFormat="1" ht="61.95" customHeight="1">
      <c r="A267" s="3" t="s">
        <v>296</v>
      </c>
      <c r="B267" s="5">
        <v>200</v>
      </c>
      <c r="C267" s="4" t="s">
        <v>68</v>
      </c>
      <c r="D267" s="4" t="s">
        <v>66</v>
      </c>
      <c r="E267" s="5" t="s">
        <v>295</v>
      </c>
      <c r="F267" s="5"/>
      <c r="G267" s="6">
        <f t="shared" ref="G267:H267" si="119">G268</f>
        <v>1500</v>
      </c>
      <c r="H267" s="6">
        <f t="shared" si="119"/>
        <v>0</v>
      </c>
    </row>
    <row r="268" spans="1:8" s="1" customFormat="1" ht="42.6" customHeight="1">
      <c r="A268" s="3" t="s">
        <v>31</v>
      </c>
      <c r="B268" s="5">
        <v>200</v>
      </c>
      <c r="C268" s="4" t="s">
        <v>68</v>
      </c>
      <c r="D268" s="4" t="s">
        <v>66</v>
      </c>
      <c r="E268" s="5" t="s">
        <v>295</v>
      </c>
      <c r="F268" s="5">
        <v>200</v>
      </c>
      <c r="G268" s="6">
        <f t="shared" ref="G268:H268" si="120">G269</f>
        <v>1500</v>
      </c>
      <c r="H268" s="6">
        <f t="shared" si="120"/>
        <v>0</v>
      </c>
    </row>
    <row r="269" spans="1:8" s="1" customFormat="1" ht="42.6" customHeight="1">
      <c r="A269" s="3" t="s">
        <v>17</v>
      </c>
      <c r="B269" s="5">
        <v>200</v>
      </c>
      <c r="C269" s="4" t="s">
        <v>68</v>
      </c>
      <c r="D269" s="4" t="s">
        <v>66</v>
      </c>
      <c r="E269" s="5" t="s">
        <v>295</v>
      </c>
      <c r="F269" s="5">
        <v>240</v>
      </c>
      <c r="G269" s="6">
        <v>1500</v>
      </c>
      <c r="H269" s="6">
        <v>0</v>
      </c>
    </row>
    <row r="270" spans="1:8" s="1" customFormat="1" ht="56.4" customHeight="1">
      <c r="A270" s="3" t="s">
        <v>298</v>
      </c>
      <c r="B270" s="5">
        <v>200</v>
      </c>
      <c r="C270" s="4" t="s">
        <v>68</v>
      </c>
      <c r="D270" s="4" t="s">
        <v>66</v>
      </c>
      <c r="E270" s="5" t="s">
        <v>297</v>
      </c>
      <c r="F270" s="5"/>
      <c r="G270" s="6">
        <f t="shared" ref="G270:H270" si="121">G271</f>
        <v>1200</v>
      </c>
      <c r="H270" s="6">
        <f t="shared" si="121"/>
        <v>0</v>
      </c>
    </row>
    <row r="271" spans="1:8" s="1" customFormat="1" ht="42.6" customHeight="1">
      <c r="A271" s="3" t="s">
        <v>31</v>
      </c>
      <c r="B271" s="5">
        <v>200</v>
      </c>
      <c r="C271" s="4" t="s">
        <v>68</v>
      </c>
      <c r="D271" s="4" t="s">
        <v>66</v>
      </c>
      <c r="E271" s="5" t="s">
        <v>297</v>
      </c>
      <c r="F271" s="5">
        <v>200</v>
      </c>
      <c r="G271" s="6">
        <f t="shared" ref="G271:H271" si="122">G272</f>
        <v>1200</v>
      </c>
      <c r="H271" s="6">
        <f t="shared" si="122"/>
        <v>0</v>
      </c>
    </row>
    <row r="272" spans="1:8" s="1" customFormat="1" ht="42.6" customHeight="1">
      <c r="A272" s="3" t="s">
        <v>17</v>
      </c>
      <c r="B272" s="5">
        <v>200</v>
      </c>
      <c r="C272" s="4" t="s">
        <v>68</v>
      </c>
      <c r="D272" s="4" t="s">
        <v>66</v>
      </c>
      <c r="E272" s="5" t="s">
        <v>297</v>
      </c>
      <c r="F272" s="5">
        <v>240</v>
      </c>
      <c r="G272" s="6">
        <v>1200</v>
      </c>
      <c r="H272" s="6">
        <v>0</v>
      </c>
    </row>
    <row r="273" spans="1:8" s="1" customFormat="1" ht="71.400000000000006" hidden="1" customHeight="1">
      <c r="A273" s="79" t="s">
        <v>276</v>
      </c>
      <c r="B273" s="75">
        <v>200</v>
      </c>
      <c r="C273" s="76" t="s">
        <v>68</v>
      </c>
      <c r="D273" s="76" t="s">
        <v>66</v>
      </c>
      <c r="E273" s="75" t="s">
        <v>256</v>
      </c>
      <c r="F273" s="75"/>
      <c r="G273" s="77">
        <f t="shared" ref="G273:H274" si="123">G274</f>
        <v>0</v>
      </c>
      <c r="H273" s="77">
        <f t="shared" si="123"/>
        <v>0</v>
      </c>
    </row>
    <row r="274" spans="1:8" s="1" customFormat="1" ht="35.4" hidden="1" customHeight="1">
      <c r="A274" s="74" t="s">
        <v>31</v>
      </c>
      <c r="B274" s="75">
        <v>200</v>
      </c>
      <c r="C274" s="76" t="s">
        <v>68</v>
      </c>
      <c r="D274" s="76" t="s">
        <v>66</v>
      </c>
      <c r="E274" s="75" t="s">
        <v>256</v>
      </c>
      <c r="F274" s="75">
        <v>200</v>
      </c>
      <c r="G274" s="77">
        <f t="shared" si="123"/>
        <v>0</v>
      </c>
      <c r="H274" s="77">
        <f t="shared" si="123"/>
        <v>0</v>
      </c>
    </row>
    <row r="275" spans="1:8" s="1" customFormat="1" ht="46.2" hidden="1" customHeight="1">
      <c r="A275" s="74" t="s">
        <v>17</v>
      </c>
      <c r="B275" s="75">
        <v>200</v>
      </c>
      <c r="C275" s="76" t="s">
        <v>68</v>
      </c>
      <c r="D275" s="76" t="s">
        <v>66</v>
      </c>
      <c r="E275" s="75" t="s">
        <v>256</v>
      </c>
      <c r="F275" s="75">
        <v>240</v>
      </c>
      <c r="G275" s="77">
        <v>0</v>
      </c>
      <c r="H275" s="77">
        <v>0</v>
      </c>
    </row>
    <row r="276" spans="1:8" s="1" customFormat="1" ht="68.400000000000006" customHeight="1">
      <c r="A276" s="47" t="s">
        <v>277</v>
      </c>
      <c r="B276" s="5">
        <v>200</v>
      </c>
      <c r="C276" s="4" t="s">
        <v>68</v>
      </c>
      <c r="D276" s="4" t="s">
        <v>66</v>
      </c>
      <c r="E276" s="5" t="s">
        <v>257</v>
      </c>
      <c r="F276" s="5"/>
      <c r="G276" s="6">
        <f t="shared" ref="G276:H277" si="124">G277</f>
        <v>329.9</v>
      </c>
      <c r="H276" s="6">
        <f t="shared" si="124"/>
        <v>0</v>
      </c>
    </row>
    <row r="277" spans="1:8" s="1" customFormat="1" ht="35.4" customHeight="1">
      <c r="A277" s="3" t="s">
        <v>31</v>
      </c>
      <c r="B277" s="5">
        <v>200</v>
      </c>
      <c r="C277" s="4" t="s">
        <v>68</v>
      </c>
      <c r="D277" s="4" t="s">
        <v>66</v>
      </c>
      <c r="E277" s="5" t="s">
        <v>257</v>
      </c>
      <c r="F277" s="5">
        <v>200</v>
      </c>
      <c r="G277" s="6">
        <f t="shared" si="124"/>
        <v>329.9</v>
      </c>
      <c r="H277" s="6">
        <f t="shared" si="124"/>
        <v>0</v>
      </c>
    </row>
    <row r="278" spans="1:8" s="1" customFormat="1" ht="46.2" customHeight="1">
      <c r="A278" s="3" t="s">
        <v>17</v>
      </c>
      <c r="B278" s="5">
        <v>200</v>
      </c>
      <c r="C278" s="4" t="s">
        <v>68</v>
      </c>
      <c r="D278" s="4" t="s">
        <v>66</v>
      </c>
      <c r="E278" s="5" t="s">
        <v>257</v>
      </c>
      <c r="F278" s="5">
        <v>240</v>
      </c>
      <c r="G278" s="6">
        <v>329.9</v>
      </c>
      <c r="H278" s="6">
        <v>0</v>
      </c>
    </row>
    <row r="279" spans="1:8" s="1" customFormat="1" ht="75" customHeight="1">
      <c r="A279" s="47" t="s">
        <v>299</v>
      </c>
      <c r="B279" s="5">
        <v>200</v>
      </c>
      <c r="C279" s="4" t="s">
        <v>68</v>
      </c>
      <c r="D279" s="4" t="s">
        <v>66</v>
      </c>
      <c r="E279" s="5" t="s">
        <v>258</v>
      </c>
      <c r="F279" s="5"/>
      <c r="G279" s="6">
        <f t="shared" ref="G279:H280" si="125">G280</f>
        <v>188.5</v>
      </c>
      <c r="H279" s="6">
        <f t="shared" si="125"/>
        <v>0</v>
      </c>
    </row>
    <row r="280" spans="1:8" s="1" customFormat="1" ht="46.2" customHeight="1">
      <c r="A280" s="3" t="s">
        <v>31</v>
      </c>
      <c r="B280" s="5">
        <v>200</v>
      </c>
      <c r="C280" s="4" t="s">
        <v>68</v>
      </c>
      <c r="D280" s="4" t="s">
        <v>66</v>
      </c>
      <c r="E280" s="5" t="s">
        <v>258</v>
      </c>
      <c r="F280" s="5">
        <v>200</v>
      </c>
      <c r="G280" s="6">
        <f t="shared" si="125"/>
        <v>188.5</v>
      </c>
      <c r="H280" s="6">
        <f t="shared" si="125"/>
        <v>0</v>
      </c>
    </row>
    <row r="281" spans="1:8" s="1" customFormat="1" ht="46.2" customHeight="1">
      <c r="A281" s="3" t="s">
        <v>17</v>
      </c>
      <c r="B281" s="5">
        <v>200</v>
      </c>
      <c r="C281" s="4" t="s">
        <v>68</v>
      </c>
      <c r="D281" s="4" t="s">
        <v>66</v>
      </c>
      <c r="E281" s="5" t="s">
        <v>258</v>
      </c>
      <c r="F281" s="5">
        <v>240</v>
      </c>
      <c r="G281" s="6">
        <v>188.5</v>
      </c>
      <c r="H281" s="6">
        <v>0</v>
      </c>
    </row>
    <row r="282" spans="1:8" s="1" customFormat="1" ht="63.6" hidden="1" customHeight="1">
      <c r="A282" s="78" t="s">
        <v>279</v>
      </c>
      <c r="B282" s="75">
        <v>200</v>
      </c>
      <c r="C282" s="76" t="s">
        <v>68</v>
      </c>
      <c r="D282" s="76" t="s">
        <v>66</v>
      </c>
      <c r="E282" s="75" t="s">
        <v>278</v>
      </c>
      <c r="F282" s="75"/>
      <c r="G282" s="77">
        <f t="shared" ref="G282:H283" si="126">G283</f>
        <v>0</v>
      </c>
      <c r="H282" s="77">
        <f t="shared" si="126"/>
        <v>0</v>
      </c>
    </row>
    <row r="283" spans="1:8" s="1" customFormat="1" ht="37.950000000000003" hidden="1" customHeight="1">
      <c r="A283" s="74" t="s">
        <v>31</v>
      </c>
      <c r="B283" s="75">
        <v>200</v>
      </c>
      <c r="C283" s="76" t="s">
        <v>68</v>
      </c>
      <c r="D283" s="76" t="s">
        <v>66</v>
      </c>
      <c r="E283" s="75" t="s">
        <v>278</v>
      </c>
      <c r="F283" s="75">
        <v>200</v>
      </c>
      <c r="G283" s="77">
        <f t="shared" si="126"/>
        <v>0</v>
      </c>
      <c r="H283" s="77">
        <f t="shared" si="126"/>
        <v>0</v>
      </c>
    </row>
    <row r="284" spans="1:8" s="1" customFormat="1" ht="46.2" hidden="1" customHeight="1">
      <c r="A284" s="74" t="s">
        <v>17</v>
      </c>
      <c r="B284" s="75">
        <v>200</v>
      </c>
      <c r="C284" s="76" t="s">
        <v>68</v>
      </c>
      <c r="D284" s="76" t="s">
        <v>66</v>
      </c>
      <c r="E284" s="75" t="s">
        <v>278</v>
      </c>
      <c r="F284" s="75">
        <v>240</v>
      </c>
      <c r="G284" s="77">
        <v>0</v>
      </c>
      <c r="H284" s="77">
        <v>0</v>
      </c>
    </row>
    <row r="285" spans="1:8" s="1" customFormat="1" ht="72" customHeight="1">
      <c r="A285" s="47" t="s">
        <v>281</v>
      </c>
      <c r="B285" s="5">
        <v>200</v>
      </c>
      <c r="C285" s="4" t="s">
        <v>68</v>
      </c>
      <c r="D285" s="4" t="s">
        <v>66</v>
      </c>
      <c r="E285" s="5" t="s">
        <v>280</v>
      </c>
      <c r="F285" s="5"/>
      <c r="G285" s="6">
        <f t="shared" ref="G285:H286" si="127">G286</f>
        <v>99</v>
      </c>
      <c r="H285" s="6">
        <f t="shared" si="127"/>
        <v>0</v>
      </c>
    </row>
    <row r="286" spans="1:8" s="1" customFormat="1" ht="38.4" customHeight="1">
      <c r="A286" s="3" t="s">
        <v>31</v>
      </c>
      <c r="B286" s="5">
        <v>200</v>
      </c>
      <c r="C286" s="4" t="s">
        <v>68</v>
      </c>
      <c r="D286" s="4" t="s">
        <v>66</v>
      </c>
      <c r="E286" s="5" t="s">
        <v>280</v>
      </c>
      <c r="F286" s="5">
        <v>200</v>
      </c>
      <c r="G286" s="6">
        <f t="shared" si="127"/>
        <v>99</v>
      </c>
      <c r="H286" s="6">
        <f t="shared" si="127"/>
        <v>0</v>
      </c>
    </row>
    <row r="287" spans="1:8" s="1" customFormat="1" ht="43.2" customHeight="1">
      <c r="A287" s="3" t="s">
        <v>17</v>
      </c>
      <c r="B287" s="5">
        <v>200</v>
      </c>
      <c r="C287" s="4" t="s">
        <v>68</v>
      </c>
      <c r="D287" s="4" t="s">
        <v>66</v>
      </c>
      <c r="E287" s="5" t="s">
        <v>280</v>
      </c>
      <c r="F287" s="5">
        <v>240</v>
      </c>
      <c r="G287" s="6">
        <v>99</v>
      </c>
      <c r="H287" s="6">
        <v>0</v>
      </c>
    </row>
    <row r="288" spans="1:8" s="1" customFormat="1" ht="61.2" customHeight="1">
      <c r="A288" s="47" t="s">
        <v>300</v>
      </c>
      <c r="B288" s="5">
        <v>200</v>
      </c>
      <c r="C288" s="4" t="s">
        <v>68</v>
      </c>
      <c r="D288" s="4" t="s">
        <v>66</v>
      </c>
      <c r="E288" s="5" t="s">
        <v>282</v>
      </c>
      <c r="F288" s="5"/>
      <c r="G288" s="6">
        <f t="shared" ref="G288:H289" si="128">G289</f>
        <v>55.3</v>
      </c>
      <c r="H288" s="6">
        <f t="shared" si="128"/>
        <v>0</v>
      </c>
    </row>
    <row r="289" spans="1:8" s="1" customFormat="1" ht="37.200000000000003" customHeight="1">
      <c r="A289" s="3" t="s">
        <v>31</v>
      </c>
      <c r="B289" s="5">
        <v>200</v>
      </c>
      <c r="C289" s="4" t="s">
        <v>68</v>
      </c>
      <c r="D289" s="4" t="s">
        <v>66</v>
      </c>
      <c r="E289" s="5" t="s">
        <v>282</v>
      </c>
      <c r="F289" s="5">
        <v>200</v>
      </c>
      <c r="G289" s="6">
        <f t="shared" si="128"/>
        <v>55.3</v>
      </c>
      <c r="H289" s="6">
        <f t="shared" si="128"/>
        <v>0</v>
      </c>
    </row>
    <row r="290" spans="1:8" s="1" customFormat="1" ht="46.2" customHeight="1">
      <c r="A290" s="3" t="s">
        <v>17</v>
      </c>
      <c r="B290" s="5">
        <v>200</v>
      </c>
      <c r="C290" s="4" t="s">
        <v>68</v>
      </c>
      <c r="D290" s="4" t="s">
        <v>66</v>
      </c>
      <c r="E290" s="5" t="s">
        <v>282</v>
      </c>
      <c r="F290" s="5">
        <v>240</v>
      </c>
      <c r="G290" s="6">
        <v>55.3</v>
      </c>
      <c r="H290" s="6">
        <v>0</v>
      </c>
    </row>
    <row r="291" spans="1:8" s="1" customFormat="1" ht="75" hidden="1" customHeight="1">
      <c r="A291" s="74" t="s">
        <v>284</v>
      </c>
      <c r="B291" s="75">
        <v>200</v>
      </c>
      <c r="C291" s="76" t="s">
        <v>68</v>
      </c>
      <c r="D291" s="76" t="s">
        <v>66</v>
      </c>
      <c r="E291" s="75" t="s">
        <v>283</v>
      </c>
      <c r="F291" s="75"/>
      <c r="G291" s="77">
        <f t="shared" ref="G291:H292" si="129">G292</f>
        <v>0</v>
      </c>
      <c r="H291" s="77">
        <f t="shared" si="129"/>
        <v>0</v>
      </c>
    </row>
    <row r="292" spans="1:8" s="1" customFormat="1" ht="38.4" hidden="1" customHeight="1">
      <c r="A292" s="74" t="s">
        <v>31</v>
      </c>
      <c r="B292" s="75">
        <v>200</v>
      </c>
      <c r="C292" s="76" t="s">
        <v>68</v>
      </c>
      <c r="D292" s="76" t="s">
        <v>66</v>
      </c>
      <c r="E292" s="75" t="s">
        <v>283</v>
      </c>
      <c r="F292" s="75">
        <v>200</v>
      </c>
      <c r="G292" s="77">
        <f t="shared" si="129"/>
        <v>0</v>
      </c>
      <c r="H292" s="77">
        <f t="shared" si="129"/>
        <v>0</v>
      </c>
    </row>
    <row r="293" spans="1:8" s="1" customFormat="1" ht="46.2" hidden="1" customHeight="1">
      <c r="A293" s="74" t="s">
        <v>17</v>
      </c>
      <c r="B293" s="75">
        <v>200</v>
      </c>
      <c r="C293" s="76" t="s">
        <v>68</v>
      </c>
      <c r="D293" s="76" t="s">
        <v>66</v>
      </c>
      <c r="E293" s="75" t="s">
        <v>283</v>
      </c>
      <c r="F293" s="75">
        <v>240</v>
      </c>
      <c r="G293" s="77">
        <v>0</v>
      </c>
      <c r="H293" s="77">
        <v>0</v>
      </c>
    </row>
    <row r="294" spans="1:8" s="1" customFormat="1" ht="73.95" customHeight="1">
      <c r="A294" s="3" t="s">
        <v>286</v>
      </c>
      <c r="B294" s="5">
        <v>200</v>
      </c>
      <c r="C294" s="4" t="s">
        <v>68</v>
      </c>
      <c r="D294" s="4" t="s">
        <v>66</v>
      </c>
      <c r="E294" s="5" t="s">
        <v>285</v>
      </c>
      <c r="F294" s="5"/>
      <c r="G294" s="6">
        <f t="shared" ref="G294:H294" si="130">G295</f>
        <v>1368.5</v>
      </c>
      <c r="H294" s="6">
        <f t="shared" si="130"/>
        <v>0</v>
      </c>
    </row>
    <row r="295" spans="1:8" s="1" customFormat="1" ht="46.2" customHeight="1">
      <c r="A295" s="3" t="s">
        <v>31</v>
      </c>
      <c r="B295" s="5">
        <v>200</v>
      </c>
      <c r="C295" s="4" t="s">
        <v>68</v>
      </c>
      <c r="D295" s="4" t="s">
        <v>66</v>
      </c>
      <c r="E295" s="5" t="s">
        <v>285</v>
      </c>
      <c r="F295" s="5">
        <v>200</v>
      </c>
      <c r="G295" s="6">
        <f>G296</f>
        <v>1368.5</v>
      </c>
      <c r="H295" s="6">
        <f>H296</f>
        <v>0</v>
      </c>
    </row>
    <row r="296" spans="1:8" s="1" customFormat="1" ht="46.2" customHeight="1">
      <c r="A296" s="3" t="s">
        <v>17</v>
      </c>
      <c r="B296" s="5">
        <v>200</v>
      </c>
      <c r="C296" s="4" t="s">
        <v>68</v>
      </c>
      <c r="D296" s="4" t="s">
        <v>66</v>
      </c>
      <c r="E296" s="5" t="s">
        <v>285</v>
      </c>
      <c r="F296" s="5">
        <v>240</v>
      </c>
      <c r="G296" s="6">
        <v>1368.5</v>
      </c>
      <c r="H296" s="6">
        <v>0</v>
      </c>
    </row>
    <row r="297" spans="1:8" s="1" customFormat="1" ht="72.599999999999994" customHeight="1">
      <c r="A297" s="3" t="s">
        <v>301</v>
      </c>
      <c r="B297" s="5">
        <v>200</v>
      </c>
      <c r="C297" s="4" t="s">
        <v>68</v>
      </c>
      <c r="D297" s="4" t="s">
        <v>66</v>
      </c>
      <c r="E297" s="5" t="s">
        <v>287</v>
      </c>
      <c r="F297" s="5"/>
      <c r="G297" s="6">
        <f t="shared" ref="G297:H298" si="131">G298</f>
        <v>400</v>
      </c>
      <c r="H297" s="6">
        <f t="shared" si="131"/>
        <v>0</v>
      </c>
    </row>
    <row r="298" spans="1:8" s="1" customFormat="1" ht="46.2" customHeight="1">
      <c r="A298" s="3" t="s">
        <v>31</v>
      </c>
      <c r="B298" s="5">
        <v>200</v>
      </c>
      <c r="C298" s="4" t="s">
        <v>68</v>
      </c>
      <c r="D298" s="4" t="s">
        <v>66</v>
      </c>
      <c r="E298" s="5" t="s">
        <v>287</v>
      </c>
      <c r="F298" s="5">
        <v>200</v>
      </c>
      <c r="G298" s="6">
        <f t="shared" si="131"/>
        <v>400</v>
      </c>
      <c r="H298" s="6">
        <f t="shared" si="131"/>
        <v>0</v>
      </c>
    </row>
    <row r="299" spans="1:8" s="1" customFormat="1" ht="46.2" customHeight="1">
      <c r="A299" s="3" t="s">
        <v>17</v>
      </c>
      <c r="B299" s="5">
        <v>200</v>
      </c>
      <c r="C299" s="4" t="s">
        <v>68</v>
      </c>
      <c r="D299" s="4" t="s">
        <v>66</v>
      </c>
      <c r="E299" s="5" t="s">
        <v>287</v>
      </c>
      <c r="F299" s="5">
        <v>240</v>
      </c>
      <c r="G299" s="6">
        <v>400</v>
      </c>
      <c r="H299" s="6">
        <v>0</v>
      </c>
    </row>
    <row r="300" spans="1:8" s="28" customFormat="1" ht="30" customHeight="1">
      <c r="A300" s="26" t="s">
        <v>236</v>
      </c>
      <c r="B300" s="11">
        <v>200</v>
      </c>
      <c r="C300" s="12" t="s">
        <v>68</v>
      </c>
      <c r="D300" s="12" t="s">
        <v>68</v>
      </c>
      <c r="E300" s="27"/>
      <c r="F300" s="27"/>
      <c r="G300" s="21">
        <f t="shared" ref="G300:H300" si="132">G301</f>
        <v>24196.400000000001</v>
      </c>
      <c r="H300" s="21">
        <f t="shared" si="132"/>
        <v>0</v>
      </c>
    </row>
    <row r="301" spans="1:8" s="1" customFormat="1" ht="30" customHeight="1">
      <c r="A301" s="56" t="s">
        <v>181</v>
      </c>
      <c r="B301" s="57">
        <v>200</v>
      </c>
      <c r="C301" s="58" t="s">
        <v>68</v>
      </c>
      <c r="D301" s="58" t="s">
        <v>68</v>
      </c>
      <c r="E301" s="57" t="s">
        <v>182</v>
      </c>
      <c r="F301" s="68"/>
      <c r="G301" s="59">
        <f t="shared" ref="G301:H301" si="133">G302</f>
        <v>24196.400000000001</v>
      </c>
      <c r="H301" s="59">
        <f t="shared" si="133"/>
        <v>0</v>
      </c>
    </row>
    <row r="302" spans="1:8" s="1" customFormat="1" ht="56.4" customHeight="1">
      <c r="A302" s="3" t="s">
        <v>191</v>
      </c>
      <c r="B302" s="5">
        <v>200</v>
      </c>
      <c r="C302" s="4" t="s">
        <v>68</v>
      </c>
      <c r="D302" s="4" t="s">
        <v>68</v>
      </c>
      <c r="E302" s="5" t="s">
        <v>190</v>
      </c>
      <c r="F302" s="25"/>
      <c r="G302" s="6">
        <f>G303+G306</f>
        <v>24196.400000000001</v>
      </c>
      <c r="H302" s="6">
        <f t="shared" ref="H302" si="134">H306</f>
        <v>0</v>
      </c>
    </row>
    <row r="303" spans="1:8" s="1" customFormat="1" ht="36" customHeight="1">
      <c r="A303" s="3" t="s">
        <v>220</v>
      </c>
      <c r="B303" s="5">
        <v>200</v>
      </c>
      <c r="C303" s="4" t="s">
        <v>68</v>
      </c>
      <c r="D303" s="4" t="s">
        <v>68</v>
      </c>
      <c r="E303" s="5" t="s">
        <v>221</v>
      </c>
      <c r="F303" s="25"/>
      <c r="G303" s="6">
        <f t="shared" ref="G303:H303" si="135">G304</f>
        <v>281.2</v>
      </c>
      <c r="H303" s="6">
        <f t="shared" si="135"/>
        <v>0</v>
      </c>
    </row>
    <row r="304" spans="1:8" s="1" customFormat="1" ht="30" customHeight="1">
      <c r="A304" s="3" t="s">
        <v>116</v>
      </c>
      <c r="B304" s="5">
        <v>200</v>
      </c>
      <c r="C304" s="4" t="s">
        <v>68</v>
      </c>
      <c r="D304" s="4" t="s">
        <v>68</v>
      </c>
      <c r="E304" s="5" t="s">
        <v>221</v>
      </c>
      <c r="F304" s="5">
        <v>400</v>
      </c>
      <c r="G304" s="6">
        <f t="shared" ref="G304:H304" si="136">G305</f>
        <v>281.2</v>
      </c>
      <c r="H304" s="6">
        <f t="shared" si="136"/>
        <v>0</v>
      </c>
    </row>
    <row r="305" spans="1:9" s="1" customFormat="1" ht="27" customHeight="1">
      <c r="A305" s="3" t="s">
        <v>117</v>
      </c>
      <c r="B305" s="5">
        <v>200</v>
      </c>
      <c r="C305" s="4" t="s">
        <v>68</v>
      </c>
      <c r="D305" s="4" t="s">
        <v>68</v>
      </c>
      <c r="E305" s="5" t="s">
        <v>221</v>
      </c>
      <c r="F305" s="5">
        <v>410</v>
      </c>
      <c r="G305" s="6">
        <v>281.2</v>
      </c>
      <c r="H305" s="6">
        <v>0</v>
      </c>
    </row>
    <row r="306" spans="1:9" ht="72" customHeight="1">
      <c r="A306" s="10" t="s">
        <v>234</v>
      </c>
      <c r="B306" s="5">
        <v>200</v>
      </c>
      <c r="C306" s="4" t="s">
        <v>68</v>
      </c>
      <c r="D306" s="4" t="s">
        <v>68</v>
      </c>
      <c r="E306" s="5" t="s">
        <v>193</v>
      </c>
      <c r="F306" s="5"/>
      <c r="G306" s="6">
        <f t="shared" ref="G306:H307" si="137">G307</f>
        <v>23915.200000000001</v>
      </c>
      <c r="H306" s="6">
        <f t="shared" si="137"/>
        <v>0</v>
      </c>
      <c r="I306" s="106"/>
    </row>
    <row r="307" spans="1:9" ht="29.4" customHeight="1">
      <c r="A307" s="3" t="s">
        <v>116</v>
      </c>
      <c r="B307" s="5">
        <v>200</v>
      </c>
      <c r="C307" s="4" t="s">
        <v>68</v>
      </c>
      <c r="D307" s="4" t="s">
        <v>68</v>
      </c>
      <c r="E307" s="5" t="s">
        <v>193</v>
      </c>
      <c r="F307" s="5">
        <v>400</v>
      </c>
      <c r="G307" s="6">
        <f t="shared" si="137"/>
        <v>23915.200000000001</v>
      </c>
      <c r="H307" s="6">
        <f t="shared" si="137"/>
        <v>0</v>
      </c>
      <c r="I307" s="106"/>
    </row>
    <row r="308" spans="1:9" ht="25.2" customHeight="1">
      <c r="A308" s="3" t="s">
        <v>117</v>
      </c>
      <c r="B308" s="5">
        <v>200</v>
      </c>
      <c r="C308" s="4" t="s">
        <v>68</v>
      </c>
      <c r="D308" s="4" t="s">
        <v>68</v>
      </c>
      <c r="E308" s="5" t="s">
        <v>193</v>
      </c>
      <c r="F308" s="5">
        <v>410</v>
      </c>
      <c r="G308" s="6">
        <v>23915.200000000001</v>
      </c>
      <c r="H308" s="6">
        <v>0</v>
      </c>
      <c r="I308" s="106"/>
    </row>
    <row r="309" spans="1:9" ht="23.4" customHeight="1">
      <c r="A309" s="20" t="s">
        <v>303</v>
      </c>
      <c r="B309" s="11">
        <v>200</v>
      </c>
      <c r="C309" s="12" t="s">
        <v>302</v>
      </c>
      <c r="D309" s="12"/>
      <c r="E309" s="11"/>
      <c r="F309" s="11"/>
      <c r="G309" s="21">
        <f t="shared" ref="G309:H314" si="138">G310</f>
        <v>17.899999999999999</v>
      </c>
      <c r="H309" s="21">
        <f t="shared" si="138"/>
        <v>0</v>
      </c>
    </row>
    <row r="310" spans="1:9" ht="32.4" customHeight="1">
      <c r="A310" s="3" t="s">
        <v>304</v>
      </c>
      <c r="B310" s="5">
        <v>200</v>
      </c>
      <c r="C310" s="4" t="s">
        <v>302</v>
      </c>
      <c r="D310" s="4" t="s">
        <v>68</v>
      </c>
      <c r="E310" s="5"/>
      <c r="F310" s="5"/>
      <c r="G310" s="6">
        <f>G313</f>
        <v>17.899999999999999</v>
      </c>
      <c r="H310" s="6">
        <f>H313</f>
        <v>0</v>
      </c>
    </row>
    <row r="311" spans="1:9" ht="32.4" customHeight="1">
      <c r="A311" s="3" t="s">
        <v>9</v>
      </c>
      <c r="B311" s="5">
        <v>200</v>
      </c>
      <c r="C311" s="4" t="s">
        <v>302</v>
      </c>
      <c r="D311" s="4" t="s">
        <v>68</v>
      </c>
      <c r="E311" s="5" t="s">
        <v>76</v>
      </c>
      <c r="F311" s="5"/>
      <c r="G311" s="6">
        <f t="shared" ref="G311:H312" si="139">G312</f>
        <v>17.899999999999999</v>
      </c>
      <c r="H311" s="6">
        <f t="shared" si="139"/>
        <v>0</v>
      </c>
    </row>
    <row r="312" spans="1:9" ht="36.6" customHeight="1">
      <c r="A312" s="3" t="s">
        <v>306</v>
      </c>
      <c r="B312" s="5">
        <v>200</v>
      </c>
      <c r="C312" s="4" t="s">
        <v>302</v>
      </c>
      <c r="D312" s="4" t="s">
        <v>68</v>
      </c>
      <c r="E312" s="5" t="s">
        <v>85</v>
      </c>
      <c r="F312" s="5"/>
      <c r="G312" s="6">
        <f t="shared" si="139"/>
        <v>17.899999999999999</v>
      </c>
      <c r="H312" s="6">
        <f t="shared" si="139"/>
        <v>0</v>
      </c>
    </row>
    <row r="313" spans="1:9" ht="32.4" customHeight="1">
      <c r="A313" s="3" t="s">
        <v>14</v>
      </c>
      <c r="B313" s="5">
        <v>200</v>
      </c>
      <c r="C313" s="4" t="s">
        <v>302</v>
      </c>
      <c r="D313" s="4" t="s">
        <v>68</v>
      </c>
      <c r="E313" s="5" t="s">
        <v>86</v>
      </c>
      <c r="F313" s="5"/>
      <c r="G313" s="6">
        <f t="shared" si="138"/>
        <v>17.899999999999999</v>
      </c>
      <c r="H313" s="6">
        <f t="shared" si="138"/>
        <v>0</v>
      </c>
    </row>
    <row r="314" spans="1:9" ht="32.4" customHeight="1">
      <c r="A314" s="3" t="s">
        <v>31</v>
      </c>
      <c r="B314" s="5">
        <v>200</v>
      </c>
      <c r="C314" s="4" t="s">
        <v>302</v>
      </c>
      <c r="D314" s="4" t="s">
        <v>68</v>
      </c>
      <c r="E314" s="5" t="s">
        <v>86</v>
      </c>
      <c r="F314" s="5">
        <v>200</v>
      </c>
      <c r="G314" s="6">
        <f t="shared" si="138"/>
        <v>17.899999999999999</v>
      </c>
      <c r="H314" s="6">
        <f t="shared" si="138"/>
        <v>0</v>
      </c>
    </row>
    <row r="315" spans="1:9" ht="45" customHeight="1">
      <c r="A315" s="3" t="s">
        <v>17</v>
      </c>
      <c r="B315" s="5">
        <v>200</v>
      </c>
      <c r="C315" s="4" t="s">
        <v>302</v>
      </c>
      <c r="D315" s="4" t="s">
        <v>68</v>
      </c>
      <c r="E315" s="5" t="s">
        <v>86</v>
      </c>
      <c r="F315" s="5">
        <v>240</v>
      </c>
      <c r="G315" s="6">
        <v>17.899999999999999</v>
      </c>
      <c r="H315" s="6">
        <v>0</v>
      </c>
    </row>
    <row r="316" spans="1:9" ht="27" customHeight="1">
      <c r="A316" s="20" t="s">
        <v>79</v>
      </c>
      <c r="B316" s="11">
        <v>200</v>
      </c>
      <c r="C316" s="12" t="s">
        <v>70</v>
      </c>
      <c r="D316" s="12"/>
      <c r="E316" s="11"/>
      <c r="F316" s="11"/>
      <c r="G316" s="21">
        <f t="shared" ref="G316:H316" si="140">G317</f>
        <v>23167.3</v>
      </c>
      <c r="H316" s="21" t="e">
        <f t="shared" si="140"/>
        <v>#REF!</v>
      </c>
    </row>
    <row r="317" spans="1:9" ht="21.6" customHeight="1">
      <c r="A317" s="20" t="s">
        <v>51</v>
      </c>
      <c r="B317" s="11">
        <v>200</v>
      </c>
      <c r="C317" s="12" t="s">
        <v>70</v>
      </c>
      <c r="D317" s="12" t="s">
        <v>64</v>
      </c>
      <c r="E317" s="11"/>
      <c r="F317" s="11"/>
      <c r="G317" s="21">
        <f>G318+G347</f>
        <v>23167.3</v>
      </c>
      <c r="H317" s="21" t="e">
        <f>H318+H347</f>
        <v>#REF!</v>
      </c>
    </row>
    <row r="318" spans="1:9" ht="43.95" customHeight="1">
      <c r="A318" s="56" t="s">
        <v>163</v>
      </c>
      <c r="B318" s="57">
        <v>200</v>
      </c>
      <c r="C318" s="58" t="s">
        <v>70</v>
      </c>
      <c r="D318" s="58" t="s">
        <v>64</v>
      </c>
      <c r="E318" s="57" t="s">
        <v>52</v>
      </c>
      <c r="F318" s="57"/>
      <c r="G318" s="59">
        <f t="shared" ref="G318:H318" si="141">G319</f>
        <v>23069.8</v>
      </c>
      <c r="H318" s="59" t="e">
        <f t="shared" si="141"/>
        <v>#REF!</v>
      </c>
    </row>
    <row r="319" spans="1:9" ht="29.4" customHeight="1">
      <c r="A319" s="56" t="s">
        <v>128</v>
      </c>
      <c r="B319" s="57">
        <v>200</v>
      </c>
      <c r="C319" s="58" t="s">
        <v>70</v>
      </c>
      <c r="D319" s="58" t="s">
        <v>64</v>
      </c>
      <c r="E319" s="57" t="s">
        <v>53</v>
      </c>
      <c r="F319" s="57"/>
      <c r="G319" s="59">
        <f>G320+G324+G334+G328</f>
        <v>23069.8</v>
      </c>
      <c r="H319" s="59" t="e">
        <f>H320+H324+H334+H328+H344</f>
        <v>#REF!</v>
      </c>
    </row>
    <row r="320" spans="1:9" ht="45" customHeight="1">
      <c r="A320" s="3" t="s">
        <v>129</v>
      </c>
      <c r="B320" s="5">
        <v>200</v>
      </c>
      <c r="C320" s="4" t="s">
        <v>70</v>
      </c>
      <c r="D320" s="4" t="s">
        <v>64</v>
      </c>
      <c r="E320" s="5" t="s">
        <v>54</v>
      </c>
      <c r="F320" s="5"/>
      <c r="G320" s="6">
        <f t="shared" ref="G320:H322" si="142">G321</f>
        <v>16655.3</v>
      </c>
      <c r="H320" s="6">
        <f t="shared" si="142"/>
        <v>16800</v>
      </c>
      <c r="I320" s="107"/>
    </row>
    <row r="321" spans="1:9" ht="27.6">
      <c r="A321" s="3" t="s">
        <v>206</v>
      </c>
      <c r="B321" s="5">
        <v>200</v>
      </c>
      <c r="C321" s="4" t="s">
        <v>70</v>
      </c>
      <c r="D321" s="4" t="s">
        <v>64</v>
      </c>
      <c r="E321" s="5" t="s">
        <v>210</v>
      </c>
      <c r="F321" s="5"/>
      <c r="G321" s="6">
        <f t="shared" si="142"/>
        <v>16655.3</v>
      </c>
      <c r="H321" s="6">
        <f t="shared" si="142"/>
        <v>16800</v>
      </c>
      <c r="I321" s="107"/>
    </row>
    <row r="322" spans="1:9" ht="27.6">
      <c r="A322" s="3" t="s">
        <v>55</v>
      </c>
      <c r="B322" s="5">
        <v>200</v>
      </c>
      <c r="C322" s="4" t="s">
        <v>70</v>
      </c>
      <c r="D322" s="4" t="s">
        <v>64</v>
      </c>
      <c r="E322" s="5" t="s">
        <v>210</v>
      </c>
      <c r="F322" s="5">
        <v>600</v>
      </c>
      <c r="G322" s="6">
        <f t="shared" si="142"/>
        <v>16655.3</v>
      </c>
      <c r="H322" s="6">
        <f t="shared" si="142"/>
        <v>16800</v>
      </c>
      <c r="I322" s="107"/>
    </row>
    <row r="323" spans="1:9">
      <c r="A323" s="3" t="s">
        <v>56</v>
      </c>
      <c r="B323" s="5">
        <v>200</v>
      </c>
      <c r="C323" s="4" t="s">
        <v>70</v>
      </c>
      <c r="D323" s="4" t="s">
        <v>64</v>
      </c>
      <c r="E323" s="5" t="s">
        <v>210</v>
      </c>
      <c r="F323" s="5">
        <v>620</v>
      </c>
      <c r="G323" s="6">
        <v>16655.3</v>
      </c>
      <c r="H323" s="6">
        <v>16800</v>
      </c>
      <c r="I323" s="107"/>
    </row>
    <row r="324" spans="1:9" ht="27.6">
      <c r="A324" s="3" t="s">
        <v>173</v>
      </c>
      <c r="B324" s="5">
        <v>200</v>
      </c>
      <c r="C324" s="4" t="s">
        <v>70</v>
      </c>
      <c r="D324" s="4" t="s">
        <v>64</v>
      </c>
      <c r="E324" s="5" t="s">
        <v>57</v>
      </c>
      <c r="F324" s="5"/>
      <c r="G324" s="6">
        <f t="shared" ref="G324:H324" si="143">G325</f>
        <v>470</v>
      </c>
      <c r="H324" s="6">
        <f t="shared" si="143"/>
        <v>0</v>
      </c>
    </row>
    <row r="325" spans="1:9" ht="27.6">
      <c r="A325" s="3" t="s">
        <v>209</v>
      </c>
      <c r="B325" s="5">
        <v>200</v>
      </c>
      <c r="C325" s="4" t="s">
        <v>70</v>
      </c>
      <c r="D325" s="4" t="s">
        <v>64</v>
      </c>
      <c r="E325" s="5" t="s">
        <v>208</v>
      </c>
      <c r="F325" s="5"/>
      <c r="G325" s="6">
        <f t="shared" ref="G325:H326" si="144">G326</f>
        <v>470</v>
      </c>
      <c r="H325" s="6">
        <f t="shared" si="144"/>
        <v>0</v>
      </c>
    </row>
    <row r="326" spans="1:9" ht="27.6">
      <c r="A326" s="3" t="s">
        <v>55</v>
      </c>
      <c r="B326" s="5">
        <v>200</v>
      </c>
      <c r="C326" s="4" t="s">
        <v>70</v>
      </c>
      <c r="D326" s="4" t="s">
        <v>64</v>
      </c>
      <c r="E326" s="5" t="s">
        <v>208</v>
      </c>
      <c r="F326" s="5">
        <v>600</v>
      </c>
      <c r="G326" s="6">
        <f t="shared" si="144"/>
        <v>470</v>
      </c>
      <c r="H326" s="6">
        <f t="shared" si="144"/>
        <v>0</v>
      </c>
    </row>
    <row r="327" spans="1:9" ht="18.600000000000001" customHeight="1">
      <c r="A327" s="3" t="s">
        <v>56</v>
      </c>
      <c r="B327" s="5">
        <v>200</v>
      </c>
      <c r="C327" s="4" t="s">
        <v>70</v>
      </c>
      <c r="D327" s="4" t="s">
        <v>64</v>
      </c>
      <c r="E327" s="5" t="s">
        <v>208</v>
      </c>
      <c r="F327" s="5">
        <v>620</v>
      </c>
      <c r="G327" s="6">
        <v>470</v>
      </c>
      <c r="H327" s="6">
        <v>0</v>
      </c>
    </row>
    <row r="328" spans="1:9" ht="82.5" hidden="1" customHeight="1">
      <c r="A328" s="52" t="s">
        <v>199</v>
      </c>
      <c r="B328" s="53">
        <v>200</v>
      </c>
      <c r="C328" s="54" t="s">
        <v>70</v>
      </c>
      <c r="D328" s="54" t="s">
        <v>64</v>
      </c>
      <c r="E328" s="53" t="s">
        <v>198</v>
      </c>
      <c r="F328" s="53"/>
      <c r="G328" s="55">
        <f t="shared" ref="G328:H332" si="145">G329</f>
        <v>0</v>
      </c>
      <c r="H328" s="55">
        <f t="shared" si="145"/>
        <v>0</v>
      </c>
    </row>
    <row r="329" spans="1:9" ht="41.4" hidden="1">
      <c r="A329" s="52" t="s">
        <v>195</v>
      </c>
      <c r="B329" s="53">
        <v>200</v>
      </c>
      <c r="C329" s="54" t="s">
        <v>70</v>
      </c>
      <c r="D329" s="54" t="s">
        <v>64</v>
      </c>
      <c r="E329" s="53" t="s">
        <v>198</v>
      </c>
      <c r="F329" s="53"/>
      <c r="G329" s="55">
        <f>G332</f>
        <v>0</v>
      </c>
      <c r="H329" s="55">
        <f>H332</f>
        <v>0</v>
      </c>
    </row>
    <row r="330" spans="1:9" ht="27.6" hidden="1">
      <c r="A330" s="52" t="s">
        <v>31</v>
      </c>
      <c r="B330" s="53">
        <v>200</v>
      </c>
      <c r="C330" s="54" t="s">
        <v>70</v>
      </c>
      <c r="D330" s="54" t="s">
        <v>64</v>
      </c>
      <c r="E330" s="53" t="s">
        <v>198</v>
      </c>
      <c r="F330" s="53">
        <v>200</v>
      </c>
      <c r="G330" s="55">
        <f t="shared" ref="G330:H330" si="146">G331</f>
        <v>0</v>
      </c>
      <c r="H330" s="55">
        <f t="shared" si="146"/>
        <v>0</v>
      </c>
    </row>
    <row r="331" spans="1:9" ht="27.6" hidden="1">
      <c r="A331" s="52" t="s">
        <v>17</v>
      </c>
      <c r="B331" s="53">
        <v>200</v>
      </c>
      <c r="C331" s="54" t="s">
        <v>70</v>
      </c>
      <c r="D331" s="54" t="s">
        <v>64</v>
      </c>
      <c r="E331" s="53" t="s">
        <v>198</v>
      </c>
      <c r="F331" s="53">
        <v>240</v>
      </c>
      <c r="G331" s="55"/>
      <c r="H331" s="55"/>
    </row>
    <row r="332" spans="1:9" ht="27.6" hidden="1">
      <c r="A332" s="52" t="s">
        <v>55</v>
      </c>
      <c r="B332" s="53">
        <v>200</v>
      </c>
      <c r="C332" s="54" t="s">
        <v>70</v>
      </c>
      <c r="D332" s="54" t="s">
        <v>64</v>
      </c>
      <c r="E332" s="53" t="s">
        <v>198</v>
      </c>
      <c r="F332" s="53">
        <v>600</v>
      </c>
      <c r="G332" s="55">
        <f t="shared" si="145"/>
        <v>0</v>
      </c>
      <c r="H332" s="55">
        <f t="shared" si="145"/>
        <v>0</v>
      </c>
    </row>
    <row r="333" spans="1:9" hidden="1">
      <c r="A333" s="52" t="s">
        <v>56</v>
      </c>
      <c r="B333" s="53">
        <v>200</v>
      </c>
      <c r="C333" s="54" t="s">
        <v>70</v>
      </c>
      <c r="D333" s="54" t="s">
        <v>64</v>
      </c>
      <c r="E333" s="53" t="s">
        <v>198</v>
      </c>
      <c r="F333" s="53">
        <v>610</v>
      </c>
      <c r="G333" s="55"/>
      <c r="H333" s="55"/>
    </row>
    <row r="334" spans="1:9" ht="27.6">
      <c r="A334" s="3" t="s">
        <v>130</v>
      </c>
      <c r="B334" s="5">
        <v>200</v>
      </c>
      <c r="C334" s="4" t="s">
        <v>70</v>
      </c>
      <c r="D334" s="4" t="s">
        <v>64</v>
      </c>
      <c r="E334" s="5" t="s">
        <v>131</v>
      </c>
      <c r="F334" s="5"/>
      <c r="G334" s="6">
        <f>G335+G338+G341+G344</f>
        <v>5944.5000000000009</v>
      </c>
      <c r="H334" s="6">
        <f t="shared" ref="H334" si="147">H335+H341</f>
        <v>0</v>
      </c>
    </row>
    <row r="335" spans="1:9" ht="48.75" customHeight="1">
      <c r="A335" s="3" t="s">
        <v>172</v>
      </c>
      <c r="B335" s="5">
        <v>200</v>
      </c>
      <c r="C335" s="4" t="s">
        <v>70</v>
      </c>
      <c r="D335" s="4" t="s">
        <v>64</v>
      </c>
      <c r="E335" s="5" t="s">
        <v>145</v>
      </c>
      <c r="F335" s="5"/>
      <c r="G335" s="6">
        <f t="shared" ref="G335:H336" si="148">G336</f>
        <v>5021.8</v>
      </c>
      <c r="H335" s="6">
        <f t="shared" si="148"/>
        <v>0</v>
      </c>
    </row>
    <row r="336" spans="1:9" ht="45.6" customHeight="1">
      <c r="A336" s="3" t="s">
        <v>55</v>
      </c>
      <c r="B336" s="5">
        <v>200</v>
      </c>
      <c r="C336" s="4" t="s">
        <v>70</v>
      </c>
      <c r="D336" s="4" t="s">
        <v>64</v>
      </c>
      <c r="E336" s="5" t="s">
        <v>145</v>
      </c>
      <c r="F336" s="5">
        <v>600</v>
      </c>
      <c r="G336" s="6">
        <f t="shared" si="148"/>
        <v>5021.8</v>
      </c>
      <c r="H336" s="6">
        <f t="shared" si="148"/>
        <v>0</v>
      </c>
    </row>
    <row r="337" spans="1:9" ht="18" customHeight="1">
      <c r="A337" s="3" t="s">
        <v>56</v>
      </c>
      <c r="B337" s="5">
        <v>200</v>
      </c>
      <c r="C337" s="4" t="s">
        <v>70</v>
      </c>
      <c r="D337" s="4" t="s">
        <v>64</v>
      </c>
      <c r="E337" s="5" t="s">
        <v>145</v>
      </c>
      <c r="F337" s="5">
        <v>620</v>
      </c>
      <c r="G337" s="6">
        <v>5021.8</v>
      </c>
      <c r="H337" s="6">
        <v>0</v>
      </c>
    </row>
    <row r="338" spans="1:9" ht="73.2" customHeight="1">
      <c r="A338" s="3" t="s">
        <v>308</v>
      </c>
      <c r="B338" s="5">
        <v>200</v>
      </c>
      <c r="C338" s="4" t="s">
        <v>70</v>
      </c>
      <c r="D338" s="4" t="s">
        <v>64</v>
      </c>
      <c r="E338" s="5" t="s">
        <v>307</v>
      </c>
      <c r="F338" s="5"/>
      <c r="G338" s="6">
        <f>G339</f>
        <v>506.6</v>
      </c>
      <c r="H338" s="6"/>
      <c r="I338" s="107"/>
    </row>
    <row r="339" spans="1:9" ht="43.2" customHeight="1">
      <c r="A339" s="3" t="s">
        <v>55</v>
      </c>
      <c r="B339" s="5">
        <v>200</v>
      </c>
      <c r="C339" s="4" t="s">
        <v>70</v>
      </c>
      <c r="D339" s="4" t="s">
        <v>64</v>
      </c>
      <c r="E339" s="5" t="s">
        <v>307</v>
      </c>
      <c r="F339" s="5">
        <v>600</v>
      </c>
      <c r="G339" s="6">
        <f>G340</f>
        <v>506.6</v>
      </c>
      <c r="H339" s="6"/>
      <c r="I339" s="107"/>
    </row>
    <row r="340" spans="1:9" ht="21" customHeight="1">
      <c r="A340" s="3" t="s">
        <v>56</v>
      </c>
      <c r="B340" s="5">
        <v>200</v>
      </c>
      <c r="C340" s="4" t="s">
        <v>70</v>
      </c>
      <c r="D340" s="4" t="s">
        <v>64</v>
      </c>
      <c r="E340" s="5" t="s">
        <v>307</v>
      </c>
      <c r="F340" s="5">
        <v>620</v>
      </c>
      <c r="G340" s="6">
        <v>506.6</v>
      </c>
      <c r="H340" s="6"/>
      <c r="I340" s="107"/>
    </row>
    <row r="341" spans="1:9" ht="60" customHeight="1">
      <c r="A341" s="3" t="s">
        <v>239</v>
      </c>
      <c r="B341" s="5">
        <v>200</v>
      </c>
      <c r="C341" s="4" t="s">
        <v>70</v>
      </c>
      <c r="D341" s="4" t="s">
        <v>64</v>
      </c>
      <c r="E341" s="5" t="s">
        <v>146</v>
      </c>
      <c r="F341" s="5"/>
      <c r="G341" s="6">
        <f t="shared" ref="G341:H341" si="149">G342</f>
        <v>378</v>
      </c>
      <c r="H341" s="6">
        <f t="shared" si="149"/>
        <v>0</v>
      </c>
    </row>
    <row r="342" spans="1:9" ht="45.6" customHeight="1">
      <c r="A342" s="3" t="s">
        <v>55</v>
      </c>
      <c r="B342" s="5">
        <v>200</v>
      </c>
      <c r="C342" s="4" t="s">
        <v>70</v>
      </c>
      <c r="D342" s="4" t="s">
        <v>64</v>
      </c>
      <c r="E342" s="5" t="s">
        <v>146</v>
      </c>
      <c r="F342" s="5">
        <v>600</v>
      </c>
      <c r="G342" s="6">
        <f>G343</f>
        <v>378</v>
      </c>
      <c r="H342" s="6">
        <f>H343</f>
        <v>0</v>
      </c>
    </row>
    <row r="343" spans="1:9" ht="19.95" customHeight="1">
      <c r="A343" s="3" t="s">
        <v>56</v>
      </c>
      <c r="B343" s="5">
        <v>200</v>
      </c>
      <c r="C343" s="4" t="s">
        <v>70</v>
      </c>
      <c r="D343" s="4" t="s">
        <v>64</v>
      </c>
      <c r="E343" s="5" t="s">
        <v>146</v>
      </c>
      <c r="F343" s="5">
        <v>620</v>
      </c>
      <c r="G343" s="6">
        <v>378</v>
      </c>
      <c r="H343" s="6">
        <v>0</v>
      </c>
    </row>
    <row r="344" spans="1:9" ht="88.2" customHeight="1">
      <c r="A344" s="3" t="s">
        <v>310</v>
      </c>
      <c r="B344" s="5">
        <v>200</v>
      </c>
      <c r="C344" s="4" t="s">
        <v>70</v>
      </c>
      <c r="D344" s="4" t="s">
        <v>64</v>
      </c>
      <c r="E344" s="5" t="s">
        <v>309</v>
      </c>
      <c r="F344" s="5"/>
      <c r="G344" s="6">
        <f>G345</f>
        <v>38.1</v>
      </c>
      <c r="H344" s="6" t="e">
        <f>#REF!</f>
        <v>#REF!</v>
      </c>
    </row>
    <row r="345" spans="1:9" ht="43.2" customHeight="1">
      <c r="A345" s="3" t="s">
        <v>55</v>
      </c>
      <c r="B345" s="5">
        <v>200</v>
      </c>
      <c r="C345" s="4" t="s">
        <v>70</v>
      </c>
      <c r="D345" s="4" t="s">
        <v>64</v>
      </c>
      <c r="E345" s="5" t="s">
        <v>309</v>
      </c>
      <c r="F345" s="5">
        <v>600</v>
      </c>
      <c r="G345" s="6">
        <f t="shared" ref="G345:H345" si="150">G346</f>
        <v>38.1</v>
      </c>
      <c r="H345" s="6">
        <f t="shared" si="150"/>
        <v>0</v>
      </c>
    </row>
    <row r="346" spans="1:9" ht="20.399999999999999" customHeight="1">
      <c r="A346" s="3" t="s">
        <v>56</v>
      </c>
      <c r="B346" s="5">
        <v>200</v>
      </c>
      <c r="C346" s="4" t="s">
        <v>70</v>
      </c>
      <c r="D346" s="4" t="s">
        <v>64</v>
      </c>
      <c r="E346" s="5" t="s">
        <v>309</v>
      </c>
      <c r="F346" s="5">
        <v>620</v>
      </c>
      <c r="G346" s="6">
        <v>38.1</v>
      </c>
      <c r="H346" s="6">
        <v>0</v>
      </c>
    </row>
    <row r="347" spans="1:9" ht="21" customHeight="1">
      <c r="A347" s="3" t="s">
        <v>23</v>
      </c>
      <c r="B347" s="5">
        <v>200</v>
      </c>
      <c r="C347" s="4" t="s">
        <v>70</v>
      </c>
      <c r="D347" s="4" t="s">
        <v>64</v>
      </c>
      <c r="E347" s="5" t="s">
        <v>94</v>
      </c>
      <c r="F347" s="5"/>
      <c r="G347" s="6">
        <f t="shared" ref="G347:H350" si="151">G348</f>
        <v>97.5</v>
      </c>
      <c r="H347" s="6">
        <f t="shared" si="151"/>
        <v>0</v>
      </c>
    </row>
    <row r="348" spans="1:9">
      <c r="A348" s="3" t="s">
        <v>95</v>
      </c>
      <c r="B348" s="5">
        <v>200</v>
      </c>
      <c r="C348" s="4" t="s">
        <v>70</v>
      </c>
      <c r="D348" s="4" t="s">
        <v>64</v>
      </c>
      <c r="E348" s="5" t="s">
        <v>96</v>
      </c>
      <c r="F348" s="5"/>
      <c r="G348" s="6">
        <f t="shared" si="151"/>
        <v>97.5</v>
      </c>
      <c r="H348" s="6">
        <f t="shared" si="151"/>
        <v>0</v>
      </c>
    </row>
    <row r="349" spans="1:9" ht="27.6">
      <c r="A349" s="3" t="s">
        <v>201</v>
      </c>
      <c r="B349" s="5">
        <v>200</v>
      </c>
      <c r="C349" s="4" t="s">
        <v>70</v>
      </c>
      <c r="D349" s="4" t="s">
        <v>64</v>
      </c>
      <c r="E349" s="5" t="s">
        <v>202</v>
      </c>
      <c r="F349" s="5"/>
      <c r="G349" s="6">
        <f t="shared" si="151"/>
        <v>97.5</v>
      </c>
      <c r="H349" s="6">
        <f t="shared" si="151"/>
        <v>0</v>
      </c>
    </row>
    <row r="350" spans="1:9" ht="27.6">
      <c r="A350" s="3" t="s">
        <v>55</v>
      </c>
      <c r="B350" s="5">
        <v>200</v>
      </c>
      <c r="C350" s="4" t="s">
        <v>70</v>
      </c>
      <c r="D350" s="4" t="s">
        <v>64</v>
      </c>
      <c r="E350" s="5" t="s">
        <v>202</v>
      </c>
      <c r="F350" s="5">
        <v>600</v>
      </c>
      <c r="G350" s="6">
        <f t="shared" si="151"/>
        <v>97.5</v>
      </c>
      <c r="H350" s="6">
        <f t="shared" si="151"/>
        <v>0</v>
      </c>
    </row>
    <row r="351" spans="1:9">
      <c r="A351" s="3" t="s">
        <v>56</v>
      </c>
      <c r="B351" s="5">
        <v>200</v>
      </c>
      <c r="C351" s="4" t="s">
        <v>70</v>
      </c>
      <c r="D351" s="4" t="s">
        <v>64</v>
      </c>
      <c r="E351" s="5" t="s">
        <v>202</v>
      </c>
      <c r="F351" s="5">
        <v>610</v>
      </c>
      <c r="G351" s="6">
        <v>97.5</v>
      </c>
      <c r="H351" s="6">
        <v>0</v>
      </c>
    </row>
    <row r="352" spans="1:9" ht="15.6">
      <c r="A352" s="29" t="s">
        <v>80</v>
      </c>
      <c r="B352" s="11">
        <v>200</v>
      </c>
      <c r="C352" s="12" t="s">
        <v>81</v>
      </c>
      <c r="D352" s="12"/>
      <c r="E352" s="11"/>
      <c r="F352" s="11"/>
      <c r="G352" s="21">
        <f t="shared" ref="G352:H352" si="152">G353+G359</f>
        <v>220.6</v>
      </c>
      <c r="H352" s="21">
        <f t="shared" si="152"/>
        <v>95.8</v>
      </c>
    </row>
    <row r="353" spans="1:8" ht="26.25" customHeight="1">
      <c r="A353" s="20" t="s">
        <v>82</v>
      </c>
      <c r="B353" s="11">
        <v>200</v>
      </c>
      <c r="C353" s="12" t="s">
        <v>81</v>
      </c>
      <c r="D353" s="12" t="s">
        <v>64</v>
      </c>
      <c r="E353" s="11"/>
      <c r="F353" s="5"/>
      <c r="G353" s="21">
        <f t="shared" ref="G353:H357" si="153">G354</f>
        <v>220.6</v>
      </c>
      <c r="H353" s="21">
        <f t="shared" si="153"/>
        <v>95.8</v>
      </c>
    </row>
    <row r="354" spans="1:8" ht="19.95" customHeight="1">
      <c r="A354" s="3" t="s">
        <v>23</v>
      </c>
      <c r="B354" s="5">
        <v>200</v>
      </c>
      <c r="C354" s="4" t="s">
        <v>81</v>
      </c>
      <c r="D354" s="4" t="s">
        <v>64</v>
      </c>
      <c r="E354" s="5" t="s">
        <v>94</v>
      </c>
      <c r="F354" s="5"/>
      <c r="G354" s="6">
        <f t="shared" si="153"/>
        <v>220.6</v>
      </c>
      <c r="H354" s="6">
        <f t="shared" si="153"/>
        <v>95.8</v>
      </c>
    </row>
    <row r="355" spans="1:8">
      <c r="A355" s="3" t="s">
        <v>95</v>
      </c>
      <c r="B355" s="5">
        <v>200</v>
      </c>
      <c r="C355" s="4" t="s">
        <v>81</v>
      </c>
      <c r="D355" s="4" t="s">
        <v>64</v>
      </c>
      <c r="E355" s="5" t="s">
        <v>96</v>
      </c>
      <c r="F355" s="5"/>
      <c r="G355" s="6">
        <f t="shared" si="153"/>
        <v>220.6</v>
      </c>
      <c r="H355" s="6">
        <f t="shared" si="153"/>
        <v>95.8</v>
      </c>
    </row>
    <row r="356" spans="1:8" ht="60" customHeight="1">
      <c r="A356" s="3" t="s">
        <v>84</v>
      </c>
      <c r="B356" s="5">
        <v>200</v>
      </c>
      <c r="C356" s="4" t="s">
        <v>81</v>
      </c>
      <c r="D356" s="4" t="s">
        <v>64</v>
      </c>
      <c r="E356" s="5" t="s">
        <v>132</v>
      </c>
      <c r="F356" s="5"/>
      <c r="G356" s="6">
        <f t="shared" si="153"/>
        <v>220.6</v>
      </c>
      <c r="H356" s="6">
        <f t="shared" si="153"/>
        <v>95.8</v>
      </c>
    </row>
    <row r="357" spans="1:8">
      <c r="A357" s="7" t="s">
        <v>83</v>
      </c>
      <c r="B357" s="5">
        <v>200</v>
      </c>
      <c r="C357" s="4" t="s">
        <v>81</v>
      </c>
      <c r="D357" s="4" t="s">
        <v>64</v>
      </c>
      <c r="E357" s="5" t="s">
        <v>132</v>
      </c>
      <c r="F357" s="5">
        <v>300</v>
      </c>
      <c r="G357" s="6">
        <f t="shared" si="153"/>
        <v>220.6</v>
      </c>
      <c r="H357" s="6">
        <f t="shared" si="153"/>
        <v>95.8</v>
      </c>
    </row>
    <row r="358" spans="1:8" ht="27.6">
      <c r="A358" s="7" t="s">
        <v>133</v>
      </c>
      <c r="B358" s="5">
        <v>200</v>
      </c>
      <c r="C358" s="4" t="s">
        <v>81</v>
      </c>
      <c r="D358" s="4" t="s">
        <v>64</v>
      </c>
      <c r="E358" s="5" t="s">
        <v>132</v>
      </c>
      <c r="F358" s="5">
        <v>310</v>
      </c>
      <c r="G358" s="6">
        <v>220.6</v>
      </c>
      <c r="H358" s="6">
        <v>95.8</v>
      </c>
    </row>
    <row r="359" spans="1:8" ht="20.25" hidden="1" customHeight="1">
      <c r="A359" s="48" t="s">
        <v>185</v>
      </c>
      <c r="B359" s="49">
        <v>200</v>
      </c>
      <c r="C359" s="51" t="s">
        <v>81</v>
      </c>
      <c r="D359" s="51" t="s">
        <v>67</v>
      </c>
      <c r="E359" s="49"/>
      <c r="F359" s="53"/>
      <c r="G359" s="50">
        <f t="shared" ref="G359:H363" si="154">G360</f>
        <v>0</v>
      </c>
      <c r="H359" s="50">
        <f t="shared" si="154"/>
        <v>0</v>
      </c>
    </row>
    <row r="360" spans="1:8" ht="34.35" hidden="1" customHeight="1">
      <c r="A360" s="52" t="s">
        <v>9</v>
      </c>
      <c r="B360" s="53">
        <v>200</v>
      </c>
      <c r="C360" s="54" t="s">
        <v>81</v>
      </c>
      <c r="D360" s="54" t="s">
        <v>67</v>
      </c>
      <c r="E360" s="53" t="s">
        <v>76</v>
      </c>
      <c r="F360" s="53"/>
      <c r="G360" s="55">
        <f t="shared" si="154"/>
        <v>0</v>
      </c>
      <c r="H360" s="55">
        <f t="shared" si="154"/>
        <v>0</v>
      </c>
    </row>
    <row r="361" spans="1:8" ht="28.95" hidden="1" customHeight="1">
      <c r="A361" s="52" t="s">
        <v>10</v>
      </c>
      <c r="B361" s="53">
        <v>200</v>
      </c>
      <c r="C361" s="54" t="s">
        <v>81</v>
      </c>
      <c r="D361" s="54" t="s">
        <v>67</v>
      </c>
      <c r="E361" s="53" t="s">
        <v>85</v>
      </c>
      <c r="F361" s="53"/>
      <c r="G361" s="55">
        <f t="shared" si="154"/>
        <v>0</v>
      </c>
      <c r="H361" s="55">
        <f t="shared" si="154"/>
        <v>0</v>
      </c>
    </row>
    <row r="362" spans="1:8" ht="30.6" hidden="1" customHeight="1">
      <c r="A362" s="52" t="s">
        <v>14</v>
      </c>
      <c r="B362" s="53">
        <v>200</v>
      </c>
      <c r="C362" s="54" t="s">
        <v>81</v>
      </c>
      <c r="D362" s="54" t="s">
        <v>67</v>
      </c>
      <c r="E362" s="53" t="s">
        <v>86</v>
      </c>
      <c r="F362" s="53"/>
      <c r="G362" s="55">
        <f t="shared" si="154"/>
        <v>0</v>
      </c>
      <c r="H362" s="55">
        <f t="shared" si="154"/>
        <v>0</v>
      </c>
    </row>
    <row r="363" spans="1:8" ht="76.349999999999994" hidden="1" customHeight="1">
      <c r="A363" s="52" t="s">
        <v>11</v>
      </c>
      <c r="B363" s="53">
        <v>200</v>
      </c>
      <c r="C363" s="54" t="s">
        <v>81</v>
      </c>
      <c r="D363" s="54" t="s">
        <v>67</v>
      </c>
      <c r="E363" s="53" t="s">
        <v>86</v>
      </c>
      <c r="F363" s="53" t="s">
        <v>15</v>
      </c>
      <c r="G363" s="55">
        <f>G364</f>
        <v>0</v>
      </c>
      <c r="H363" s="55">
        <f t="shared" si="154"/>
        <v>0</v>
      </c>
    </row>
    <row r="364" spans="1:8" ht="32.700000000000003" hidden="1" customHeight="1">
      <c r="A364" s="52" t="s">
        <v>12</v>
      </c>
      <c r="B364" s="53">
        <v>200</v>
      </c>
      <c r="C364" s="54" t="s">
        <v>81</v>
      </c>
      <c r="D364" s="54" t="s">
        <v>67</v>
      </c>
      <c r="E364" s="53" t="s">
        <v>86</v>
      </c>
      <c r="F364" s="53" t="s">
        <v>16</v>
      </c>
      <c r="G364" s="55">
        <v>0</v>
      </c>
      <c r="H364" s="55">
        <v>0</v>
      </c>
    </row>
    <row r="365" spans="1:8" ht="14.7" customHeight="1">
      <c r="A365" s="20" t="s">
        <v>58</v>
      </c>
      <c r="B365" s="11">
        <v>200</v>
      </c>
      <c r="C365" s="11">
        <v>11</v>
      </c>
      <c r="D365" s="12"/>
      <c r="E365" s="11"/>
      <c r="F365" s="11"/>
      <c r="G365" s="21">
        <f t="shared" ref="G365:H369" si="155">G366</f>
        <v>7117.3</v>
      </c>
      <c r="H365" s="21">
        <f t="shared" si="155"/>
        <v>7202</v>
      </c>
    </row>
    <row r="366" spans="1:8" ht="13.95" customHeight="1">
      <c r="A366" s="20" t="s">
        <v>59</v>
      </c>
      <c r="B366" s="11">
        <v>200</v>
      </c>
      <c r="C366" s="11">
        <v>11</v>
      </c>
      <c r="D366" s="12" t="s">
        <v>64</v>
      </c>
      <c r="E366" s="11"/>
      <c r="F366" s="11"/>
      <c r="G366" s="21">
        <f>G367+G373</f>
        <v>7117.3</v>
      </c>
      <c r="H366" s="21">
        <f t="shared" si="155"/>
        <v>7202</v>
      </c>
    </row>
    <row r="367" spans="1:8" ht="41.4">
      <c r="A367" s="56" t="s">
        <v>163</v>
      </c>
      <c r="B367" s="57">
        <v>200</v>
      </c>
      <c r="C367" s="57">
        <v>11</v>
      </c>
      <c r="D367" s="58" t="s">
        <v>64</v>
      </c>
      <c r="E367" s="57" t="s">
        <v>52</v>
      </c>
      <c r="F367" s="57"/>
      <c r="G367" s="59">
        <f t="shared" si="155"/>
        <v>6993</v>
      </c>
      <c r="H367" s="59">
        <f t="shared" si="155"/>
        <v>7202</v>
      </c>
    </row>
    <row r="368" spans="1:8" ht="55.2">
      <c r="A368" s="56" t="s">
        <v>164</v>
      </c>
      <c r="B368" s="57">
        <v>200</v>
      </c>
      <c r="C368" s="57">
        <v>11</v>
      </c>
      <c r="D368" s="58" t="s">
        <v>64</v>
      </c>
      <c r="E368" s="57" t="s">
        <v>60</v>
      </c>
      <c r="F368" s="57"/>
      <c r="G368" s="59">
        <f t="shared" si="155"/>
        <v>6993</v>
      </c>
      <c r="H368" s="59">
        <f t="shared" si="155"/>
        <v>7202</v>
      </c>
    </row>
    <row r="369" spans="1:8" ht="55.2">
      <c r="A369" s="3" t="s">
        <v>134</v>
      </c>
      <c r="B369" s="5">
        <v>200</v>
      </c>
      <c r="C369" s="5">
        <v>11</v>
      </c>
      <c r="D369" s="4" t="s">
        <v>64</v>
      </c>
      <c r="E369" s="5" t="s">
        <v>61</v>
      </c>
      <c r="F369" s="5"/>
      <c r="G369" s="6">
        <f t="shared" si="155"/>
        <v>6993</v>
      </c>
      <c r="H369" s="6">
        <f t="shared" si="155"/>
        <v>7202</v>
      </c>
    </row>
    <row r="370" spans="1:8" ht="33" customHeight="1">
      <c r="A370" s="3" t="s">
        <v>206</v>
      </c>
      <c r="B370" s="5">
        <v>200</v>
      </c>
      <c r="C370" s="5">
        <v>11</v>
      </c>
      <c r="D370" s="4" t="s">
        <v>64</v>
      </c>
      <c r="E370" s="5" t="s">
        <v>207</v>
      </c>
      <c r="F370" s="5"/>
      <c r="G370" s="6">
        <f t="shared" ref="G370:H371" si="156">G371</f>
        <v>6993</v>
      </c>
      <c r="H370" s="6">
        <f t="shared" si="156"/>
        <v>7202</v>
      </c>
    </row>
    <row r="371" spans="1:8" ht="27.6">
      <c r="A371" s="3" t="s">
        <v>55</v>
      </c>
      <c r="B371" s="5">
        <v>200</v>
      </c>
      <c r="C371" s="5">
        <v>11</v>
      </c>
      <c r="D371" s="4" t="s">
        <v>64</v>
      </c>
      <c r="E371" s="5" t="s">
        <v>207</v>
      </c>
      <c r="F371" s="5">
        <v>600</v>
      </c>
      <c r="G371" s="6">
        <f t="shared" si="156"/>
        <v>6993</v>
      </c>
      <c r="H371" s="6">
        <f t="shared" si="156"/>
        <v>7202</v>
      </c>
    </row>
    <row r="372" spans="1:8" ht="21.6" customHeight="1">
      <c r="A372" s="3" t="s">
        <v>56</v>
      </c>
      <c r="B372" s="5">
        <v>200</v>
      </c>
      <c r="C372" s="5">
        <v>11</v>
      </c>
      <c r="D372" s="4" t="s">
        <v>64</v>
      </c>
      <c r="E372" s="5" t="s">
        <v>207</v>
      </c>
      <c r="F372" s="5">
        <v>610</v>
      </c>
      <c r="G372" s="6">
        <v>6993</v>
      </c>
      <c r="H372" s="6">
        <v>7202</v>
      </c>
    </row>
    <row r="373" spans="1:8" ht="28.95" customHeight="1">
      <c r="A373" s="3" t="s">
        <v>23</v>
      </c>
      <c r="B373" s="5">
        <v>200</v>
      </c>
      <c r="C373" s="5">
        <v>11</v>
      </c>
      <c r="D373" s="4" t="s">
        <v>64</v>
      </c>
      <c r="E373" s="5" t="s">
        <v>94</v>
      </c>
      <c r="F373" s="5"/>
      <c r="G373" s="6">
        <f t="shared" ref="G373:H373" si="157">G374</f>
        <v>124.3</v>
      </c>
      <c r="H373" s="6">
        <f t="shared" si="157"/>
        <v>0</v>
      </c>
    </row>
    <row r="374" spans="1:8" ht="22.2" customHeight="1">
      <c r="A374" s="3" t="s">
        <v>95</v>
      </c>
      <c r="B374" s="5">
        <v>200</v>
      </c>
      <c r="C374" s="5">
        <v>11</v>
      </c>
      <c r="D374" s="4" t="s">
        <v>64</v>
      </c>
      <c r="E374" s="5" t="s">
        <v>96</v>
      </c>
      <c r="F374" s="5"/>
      <c r="G374" s="6">
        <f t="shared" ref="G374:H375" si="158">G375</f>
        <v>124.3</v>
      </c>
      <c r="H374" s="6">
        <f t="shared" si="158"/>
        <v>0</v>
      </c>
    </row>
    <row r="375" spans="1:8" ht="34.950000000000003" customHeight="1">
      <c r="A375" s="3" t="s">
        <v>201</v>
      </c>
      <c r="B375" s="5">
        <v>200</v>
      </c>
      <c r="C375" s="5">
        <v>11</v>
      </c>
      <c r="D375" s="4" t="s">
        <v>64</v>
      </c>
      <c r="E375" s="5" t="s">
        <v>202</v>
      </c>
      <c r="F375" s="5"/>
      <c r="G375" s="6">
        <f t="shared" si="158"/>
        <v>124.3</v>
      </c>
      <c r="H375" s="6">
        <f t="shared" si="158"/>
        <v>0</v>
      </c>
    </row>
    <row r="376" spans="1:8" ht="27.6">
      <c r="A376" s="3" t="s">
        <v>55</v>
      </c>
      <c r="B376" s="5">
        <v>200</v>
      </c>
      <c r="C376" s="5">
        <v>11</v>
      </c>
      <c r="D376" s="4" t="s">
        <v>64</v>
      </c>
      <c r="E376" s="5" t="s">
        <v>202</v>
      </c>
      <c r="F376" s="5">
        <v>600</v>
      </c>
      <c r="G376" s="6">
        <f t="shared" ref="G376:H376" si="159">G377</f>
        <v>124.3</v>
      </c>
      <c r="H376" s="6">
        <f t="shared" si="159"/>
        <v>0</v>
      </c>
    </row>
    <row r="377" spans="1:8" ht="20.399999999999999" customHeight="1">
      <c r="A377" s="3" t="s">
        <v>56</v>
      </c>
      <c r="B377" s="5">
        <v>200</v>
      </c>
      <c r="C377" s="5">
        <v>11</v>
      </c>
      <c r="D377" s="4" t="s">
        <v>64</v>
      </c>
      <c r="E377" s="5" t="s">
        <v>202</v>
      </c>
      <c r="F377" s="5">
        <v>610</v>
      </c>
      <c r="G377" s="6">
        <v>124.3</v>
      </c>
      <c r="H377" s="6">
        <v>0</v>
      </c>
    </row>
    <row r="378" spans="1:8" ht="33" hidden="1" customHeight="1">
      <c r="A378" s="20" t="s">
        <v>186</v>
      </c>
      <c r="B378" s="11">
        <v>200</v>
      </c>
      <c r="C378" s="11">
        <v>13</v>
      </c>
      <c r="D378" s="12"/>
      <c r="E378" s="11"/>
      <c r="F378" s="11"/>
      <c r="G378" s="21">
        <f t="shared" ref="G378:H382" si="160">G379</f>
        <v>0</v>
      </c>
      <c r="H378" s="21">
        <f t="shared" si="160"/>
        <v>0</v>
      </c>
    </row>
    <row r="379" spans="1:8" ht="30" hidden="1" customHeight="1">
      <c r="A379" s="20" t="s">
        <v>189</v>
      </c>
      <c r="B379" s="11">
        <v>200</v>
      </c>
      <c r="C379" s="11">
        <v>13</v>
      </c>
      <c r="D379" s="12" t="s">
        <v>64</v>
      </c>
      <c r="E379" s="11"/>
      <c r="F379" s="11"/>
      <c r="G379" s="21">
        <f t="shared" si="160"/>
        <v>0</v>
      </c>
      <c r="H379" s="21">
        <f t="shared" si="160"/>
        <v>0</v>
      </c>
    </row>
    <row r="380" spans="1:8" ht="18.600000000000001" hidden="1" customHeight="1">
      <c r="A380" s="3" t="s">
        <v>135</v>
      </c>
      <c r="B380" s="5">
        <v>200</v>
      </c>
      <c r="C380" s="5">
        <v>13</v>
      </c>
      <c r="D380" s="4" t="s">
        <v>64</v>
      </c>
      <c r="E380" s="5" t="s">
        <v>136</v>
      </c>
      <c r="F380" s="5"/>
      <c r="G380" s="6">
        <f t="shared" si="160"/>
        <v>0</v>
      </c>
      <c r="H380" s="6">
        <f t="shared" si="160"/>
        <v>0</v>
      </c>
    </row>
    <row r="381" spans="1:8" ht="19.2" hidden="1" customHeight="1">
      <c r="A381" s="3" t="s">
        <v>137</v>
      </c>
      <c r="B381" s="5">
        <v>200</v>
      </c>
      <c r="C381" s="5">
        <v>13</v>
      </c>
      <c r="D381" s="4" t="s">
        <v>64</v>
      </c>
      <c r="E381" s="5" t="s">
        <v>138</v>
      </c>
      <c r="F381" s="5"/>
      <c r="G381" s="6">
        <f t="shared" si="160"/>
        <v>0</v>
      </c>
      <c r="H381" s="6">
        <f t="shared" si="160"/>
        <v>0</v>
      </c>
    </row>
    <row r="382" spans="1:8" ht="31.2" hidden="1" customHeight="1">
      <c r="A382" s="3" t="s">
        <v>62</v>
      </c>
      <c r="B382" s="5">
        <v>200</v>
      </c>
      <c r="C382" s="5">
        <v>13</v>
      </c>
      <c r="D382" s="4" t="s">
        <v>64</v>
      </c>
      <c r="E382" s="5" t="s">
        <v>138</v>
      </c>
      <c r="F382" s="5">
        <v>700</v>
      </c>
      <c r="G382" s="6">
        <f t="shared" si="160"/>
        <v>0</v>
      </c>
      <c r="H382" s="6">
        <f t="shared" si="160"/>
        <v>0</v>
      </c>
    </row>
    <row r="383" spans="1:8" ht="16.2" hidden="1" customHeight="1">
      <c r="A383" s="3" t="s">
        <v>63</v>
      </c>
      <c r="B383" s="5">
        <v>200</v>
      </c>
      <c r="C383" s="5">
        <v>13</v>
      </c>
      <c r="D383" s="4" t="s">
        <v>64</v>
      </c>
      <c r="E383" s="5" t="s">
        <v>138</v>
      </c>
      <c r="F383" s="5">
        <v>730</v>
      </c>
      <c r="G383" s="6">
        <v>0</v>
      </c>
      <c r="H383" s="6">
        <v>0</v>
      </c>
    </row>
    <row r="384" spans="1:8" ht="0.6" customHeight="1">
      <c r="A384" s="9"/>
      <c r="G384" s="9"/>
      <c r="H384" s="9"/>
    </row>
    <row r="385" spans="1:8" ht="33.6" customHeight="1">
      <c r="A385" s="99" t="s">
        <v>77</v>
      </c>
      <c r="B385" s="100"/>
      <c r="C385" s="100"/>
      <c r="D385" s="100"/>
      <c r="E385" s="100"/>
      <c r="F385" s="101"/>
      <c r="G385" s="21">
        <f t="shared" ref="G385:H385" si="161">G7</f>
        <v>197950.3</v>
      </c>
      <c r="H385" s="21" t="e">
        <f t="shared" si="161"/>
        <v>#REF!</v>
      </c>
    </row>
  </sheetData>
  <mergeCells count="10">
    <mergeCell ref="E1:H1"/>
    <mergeCell ref="I169:N169"/>
    <mergeCell ref="A3:H3"/>
    <mergeCell ref="A385:F385"/>
    <mergeCell ref="J93:O93"/>
    <mergeCell ref="J211:P211"/>
    <mergeCell ref="I177:I179"/>
    <mergeCell ref="I306:I308"/>
    <mergeCell ref="I320:I323"/>
    <mergeCell ref="I338:I340"/>
  </mergeCells>
  <pageMargins left="0.39370078740157483" right="0.11811023622047245" top="0.39370078740157483" bottom="0.15748031496062992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Normal="90" zoomScaleSheetLayoutView="100" workbookViewId="0">
      <selection activeCell="A9" sqref="A9"/>
    </sheetView>
  </sheetViews>
  <sheetFormatPr defaultColWidth="8.88671875" defaultRowHeight="14.4"/>
  <cols>
    <col min="1" max="1" width="60.33203125" style="44" customWidth="1"/>
    <col min="2" max="2" width="12.77734375" style="1" customWidth="1"/>
    <col min="3" max="3" width="11.5546875" style="1" customWidth="1"/>
    <col min="4" max="4" width="20.21875" style="45" customWidth="1"/>
    <col min="5" max="16384" width="8.88671875" style="1"/>
  </cols>
  <sheetData>
    <row r="1" spans="1:7" ht="59.4" customHeight="1">
      <c r="C1" s="94" t="s">
        <v>315</v>
      </c>
      <c r="D1" s="95"/>
    </row>
    <row r="2" spans="1:7" ht="12" customHeight="1">
      <c r="A2" s="36"/>
      <c r="D2" s="86"/>
    </row>
    <row r="3" spans="1:7" ht="56.4" customHeight="1">
      <c r="A3" s="98" t="s">
        <v>314</v>
      </c>
      <c r="B3" s="98"/>
      <c r="C3" s="98"/>
      <c r="D3" s="98"/>
    </row>
    <row r="4" spans="1:7">
      <c r="A4" s="37"/>
      <c r="B4" s="38"/>
      <c r="C4" s="38"/>
      <c r="D4" s="39" t="s">
        <v>192</v>
      </c>
    </row>
    <row r="5" spans="1:7" ht="43.2" customHeight="1">
      <c r="A5" s="16" t="s">
        <v>0</v>
      </c>
      <c r="B5" s="40" t="s">
        <v>2</v>
      </c>
      <c r="C5" s="40" t="s">
        <v>3</v>
      </c>
      <c r="D5" s="16" t="s">
        <v>313</v>
      </c>
    </row>
    <row r="6" spans="1:7" s="42" customFormat="1" ht="10.199999999999999">
      <c r="A6" s="17">
        <v>1</v>
      </c>
      <c r="B6" s="41">
        <v>2</v>
      </c>
      <c r="C6" s="41">
        <v>3</v>
      </c>
      <c r="D6" s="41">
        <v>7</v>
      </c>
    </row>
    <row r="7" spans="1:7" s="28" customFormat="1" ht="26.4" customHeight="1">
      <c r="A7" s="29" t="s">
        <v>7</v>
      </c>
      <c r="B7" s="87" t="s">
        <v>64</v>
      </c>
      <c r="C7" s="88"/>
      <c r="D7" s="89">
        <f>D8+D9+D10+D11</f>
        <v>15526.7</v>
      </c>
    </row>
    <row r="8" spans="1:7" ht="45" customHeight="1">
      <c r="A8" s="2" t="s">
        <v>8</v>
      </c>
      <c r="B8" s="4" t="s">
        <v>64</v>
      </c>
      <c r="C8" s="4" t="s">
        <v>65</v>
      </c>
      <c r="D8" s="6">
        <f>'Приложение 2'!G9</f>
        <v>1522.8</v>
      </c>
    </row>
    <row r="9" spans="1:7" s="28" customFormat="1" ht="64.8" customHeight="1">
      <c r="A9" s="3" t="s">
        <v>13</v>
      </c>
      <c r="B9" s="4" t="s">
        <v>64</v>
      </c>
      <c r="C9" s="4" t="s">
        <v>67</v>
      </c>
      <c r="D9" s="6">
        <f>'Приложение 2'!G15</f>
        <v>12668.7</v>
      </c>
    </row>
    <row r="10" spans="1:7" ht="46.8" customHeight="1">
      <c r="A10" s="3" t="s">
        <v>20</v>
      </c>
      <c r="B10" s="4" t="s">
        <v>64</v>
      </c>
      <c r="C10" s="4" t="s">
        <v>69</v>
      </c>
      <c r="D10" s="6">
        <f>'Приложение 2'!G37</f>
        <v>120</v>
      </c>
    </row>
    <row r="11" spans="1:7" ht="22.95" customHeight="1">
      <c r="A11" s="3" t="s">
        <v>24</v>
      </c>
      <c r="B11" s="4" t="s">
        <v>64</v>
      </c>
      <c r="C11" s="4">
        <v>13</v>
      </c>
      <c r="D11" s="6">
        <f>'Приложение 2'!G44</f>
        <v>1215.1999999999998</v>
      </c>
      <c r="E11" s="43"/>
      <c r="F11" s="43"/>
      <c r="G11" s="43"/>
    </row>
    <row r="12" spans="1:7" ht="24.75" customHeight="1">
      <c r="A12" s="29" t="s">
        <v>33</v>
      </c>
      <c r="B12" s="87" t="s">
        <v>65</v>
      </c>
      <c r="C12" s="87"/>
      <c r="D12" s="89">
        <f t="shared" ref="D12" si="0">D13</f>
        <v>243.6</v>
      </c>
    </row>
    <row r="13" spans="1:7" ht="19.2" customHeight="1">
      <c r="A13" s="3" t="s">
        <v>34</v>
      </c>
      <c r="B13" s="4" t="s">
        <v>65</v>
      </c>
      <c r="C13" s="4" t="s">
        <v>66</v>
      </c>
      <c r="D13" s="6">
        <f>'Приложение 2'!G97</f>
        <v>243.6</v>
      </c>
    </row>
    <row r="14" spans="1:7" ht="37.799999999999997" customHeight="1">
      <c r="A14" s="29" t="s">
        <v>35</v>
      </c>
      <c r="B14" s="87" t="s">
        <v>66</v>
      </c>
      <c r="C14" s="88"/>
      <c r="D14" s="89">
        <f t="shared" ref="D14" si="1">D15</f>
        <v>96.9</v>
      </c>
    </row>
    <row r="15" spans="1:7" ht="48" customHeight="1">
      <c r="A15" s="3" t="s">
        <v>229</v>
      </c>
      <c r="B15" s="4" t="s">
        <v>66</v>
      </c>
      <c r="C15" s="5">
        <v>10</v>
      </c>
      <c r="D15" s="6">
        <f>'Приложение 2'!G104</f>
        <v>96.9</v>
      </c>
    </row>
    <row r="16" spans="1:7" ht="20.399999999999999" customHeight="1">
      <c r="A16" s="29" t="s">
        <v>37</v>
      </c>
      <c r="B16" s="87" t="s">
        <v>67</v>
      </c>
      <c r="C16" s="88"/>
      <c r="D16" s="89">
        <f>D17+D31</f>
        <v>26013</v>
      </c>
    </row>
    <row r="17" spans="1:4" ht="21" customHeight="1">
      <c r="A17" s="3" t="s">
        <v>115</v>
      </c>
      <c r="B17" s="4" t="s">
        <v>67</v>
      </c>
      <c r="C17" s="4" t="s">
        <v>114</v>
      </c>
      <c r="D17" s="6">
        <f>'Приложение 2'!G116</f>
        <v>25721.4</v>
      </c>
    </row>
    <row r="18" spans="1:4" ht="72" hidden="1" customHeight="1">
      <c r="A18" s="52" t="s">
        <v>254</v>
      </c>
      <c r="B18" s="54" t="s">
        <v>67</v>
      </c>
      <c r="C18" s="54" t="s">
        <v>114</v>
      </c>
      <c r="D18" s="55">
        <f t="shared" ref="D18:D19" si="2">D19</f>
        <v>0</v>
      </c>
    </row>
    <row r="19" spans="1:4" ht="43.95" hidden="1" customHeight="1">
      <c r="A19" s="52" t="s">
        <v>31</v>
      </c>
      <c r="B19" s="54" t="s">
        <v>67</v>
      </c>
      <c r="C19" s="54" t="s">
        <v>114</v>
      </c>
      <c r="D19" s="55">
        <f t="shared" si="2"/>
        <v>0</v>
      </c>
    </row>
    <row r="20" spans="1:4" ht="47.4" hidden="1" customHeight="1">
      <c r="A20" s="52" t="s">
        <v>17</v>
      </c>
      <c r="B20" s="54" t="s">
        <v>67</v>
      </c>
      <c r="C20" s="54" t="s">
        <v>114</v>
      </c>
      <c r="D20" s="55">
        <f>'Приложение 2'!G129</f>
        <v>0</v>
      </c>
    </row>
    <row r="21" spans="1:4" ht="19.95" hidden="1" customHeight="1">
      <c r="A21" s="52" t="s">
        <v>95</v>
      </c>
      <c r="B21" s="54" t="s">
        <v>67</v>
      </c>
      <c r="C21" s="54" t="s">
        <v>114</v>
      </c>
      <c r="D21" s="55">
        <f t="shared" ref="D21" si="3">D22+D25+D28</f>
        <v>0</v>
      </c>
    </row>
    <row r="22" spans="1:4" ht="41.4" hidden="1">
      <c r="A22" s="52" t="s">
        <v>243</v>
      </c>
      <c r="B22" s="54" t="s">
        <v>67</v>
      </c>
      <c r="C22" s="54" t="s">
        <v>114</v>
      </c>
      <c r="D22" s="55">
        <f t="shared" ref="D22:D23" si="4">D23</f>
        <v>0</v>
      </c>
    </row>
    <row r="23" spans="1:4" ht="30.6" hidden="1" customHeight="1">
      <c r="A23" s="52" t="s">
        <v>31</v>
      </c>
      <c r="B23" s="54" t="s">
        <v>67</v>
      </c>
      <c r="C23" s="54" t="s">
        <v>114</v>
      </c>
      <c r="D23" s="55">
        <f t="shared" si="4"/>
        <v>0</v>
      </c>
    </row>
    <row r="24" spans="1:4" ht="27.6" hidden="1">
      <c r="A24" s="52" t="s">
        <v>17</v>
      </c>
      <c r="B24" s="54" t="s">
        <v>67</v>
      </c>
      <c r="C24" s="54" t="s">
        <v>114</v>
      </c>
      <c r="D24" s="55">
        <f>'Приложение 2'!G134</f>
        <v>0</v>
      </c>
    </row>
    <row r="25" spans="1:4" ht="55.2" hidden="1">
      <c r="A25" s="3" t="s">
        <v>170</v>
      </c>
      <c r="B25" s="4" t="s">
        <v>67</v>
      </c>
      <c r="C25" s="4" t="s">
        <v>114</v>
      </c>
      <c r="D25" s="6">
        <f t="shared" ref="D25:D26" si="5">D26</f>
        <v>0</v>
      </c>
    </row>
    <row r="26" spans="1:4" ht="27.6" hidden="1">
      <c r="A26" s="3" t="s">
        <v>31</v>
      </c>
      <c r="B26" s="4" t="s">
        <v>67</v>
      </c>
      <c r="C26" s="4" t="s">
        <v>114</v>
      </c>
      <c r="D26" s="6">
        <f t="shared" si="5"/>
        <v>0</v>
      </c>
    </row>
    <row r="27" spans="1:4" ht="27.6" hidden="1">
      <c r="A27" s="3" t="s">
        <v>17</v>
      </c>
      <c r="B27" s="4" t="s">
        <v>67</v>
      </c>
      <c r="C27" s="4" t="s">
        <v>114</v>
      </c>
      <c r="D27" s="6">
        <f>'Приложение 2'!G137</f>
        <v>0</v>
      </c>
    </row>
    <row r="28" spans="1:4" ht="79.5" hidden="1" customHeight="1">
      <c r="A28" s="3" t="s">
        <v>171</v>
      </c>
      <c r="B28" s="4" t="s">
        <v>67</v>
      </c>
      <c r="C28" s="4" t="s">
        <v>114</v>
      </c>
      <c r="D28" s="6">
        <f t="shared" ref="D28:D29" si="6">D29</f>
        <v>0</v>
      </c>
    </row>
    <row r="29" spans="1:4" ht="27.6" hidden="1">
      <c r="A29" s="3" t="s">
        <v>31</v>
      </c>
      <c r="B29" s="4" t="s">
        <v>67</v>
      </c>
      <c r="C29" s="4" t="s">
        <v>114</v>
      </c>
      <c r="D29" s="6">
        <f t="shared" si="6"/>
        <v>0</v>
      </c>
    </row>
    <row r="30" spans="1:4" ht="27.6" hidden="1">
      <c r="A30" s="3" t="s">
        <v>17</v>
      </c>
      <c r="B30" s="4" t="s">
        <v>67</v>
      </c>
      <c r="C30" s="4" t="s">
        <v>114</v>
      </c>
      <c r="D30" s="6">
        <f>'Приложение 2'!G140</f>
        <v>0</v>
      </c>
    </row>
    <row r="31" spans="1:4" ht="22.2" customHeight="1">
      <c r="A31" s="3" t="s">
        <v>40</v>
      </c>
      <c r="B31" s="4" t="s">
        <v>67</v>
      </c>
      <c r="C31" s="5">
        <v>12</v>
      </c>
      <c r="D31" s="6">
        <f>'Приложение 2'!G141</f>
        <v>291.60000000000002</v>
      </c>
    </row>
    <row r="32" spans="1:4" ht="36.6" hidden="1" customHeight="1">
      <c r="A32" s="74" t="s">
        <v>38</v>
      </c>
      <c r="B32" s="76" t="s">
        <v>67</v>
      </c>
      <c r="C32" s="75">
        <v>12</v>
      </c>
      <c r="D32" s="77">
        <f t="shared" ref="D32:D35" si="7">D33</f>
        <v>0</v>
      </c>
    </row>
    <row r="33" spans="1:4" ht="30" hidden="1" customHeight="1">
      <c r="A33" s="74" t="s">
        <v>108</v>
      </c>
      <c r="B33" s="76" t="s">
        <v>67</v>
      </c>
      <c r="C33" s="75">
        <v>12</v>
      </c>
      <c r="D33" s="77">
        <f t="shared" si="7"/>
        <v>0</v>
      </c>
    </row>
    <row r="34" spans="1:4" ht="41.4" hidden="1">
      <c r="A34" s="74" t="s">
        <v>110</v>
      </c>
      <c r="B34" s="76" t="s">
        <v>67</v>
      </c>
      <c r="C34" s="75">
        <v>12</v>
      </c>
      <c r="D34" s="77">
        <f t="shared" si="7"/>
        <v>0</v>
      </c>
    </row>
    <row r="35" spans="1:4" ht="27.6" hidden="1">
      <c r="A35" s="74" t="s">
        <v>31</v>
      </c>
      <c r="B35" s="76" t="s">
        <v>67</v>
      </c>
      <c r="C35" s="75">
        <v>12</v>
      </c>
      <c r="D35" s="77">
        <f t="shared" si="7"/>
        <v>0</v>
      </c>
    </row>
    <row r="36" spans="1:4" ht="47.4" hidden="1" customHeight="1">
      <c r="A36" s="74" t="s">
        <v>17</v>
      </c>
      <c r="B36" s="76" t="s">
        <v>67</v>
      </c>
      <c r="C36" s="75">
        <v>12</v>
      </c>
      <c r="D36" s="77">
        <f>'Приложение 2'!G151</f>
        <v>0</v>
      </c>
    </row>
    <row r="37" spans="1:4" ht="19.95" customHeight="1">
      <c r="A37" s="29" t="s">
        <v>41</v>
      </c>
      <c r="B37" s="87" t="s">
        <v>68</v>
      </c>
      <c r="C37" s="88"/>
      <c r="D37" s="89">
        <f>D38+D55+D56</f>
        <v>125547.00000000003</v>
      </c>
    </row>
    <row r="38" spans="1:4" ht="22.5" customHeight="1">
      <c r="A38" s="3" t="s">
        <v>42</v>
      </c>
      <c r="B38" s="4" t="s">
        <v>68</v>
      </c>
      <c r="C38" s="4" t="s">
        <v>65</v>
      </c>
      <c r="D38" s="6">
        <f>'Приложение 2'!G153</f>
        <v>88595.000000000015</v>
      </c>
    </row>
    <row r="39" spans="1:4" s="9" customFormat="1" ht="41.4" hidden="1">
      <c r="A39" s="52" t="s">
        <v>174</v>
      </c>
      <c r="B39" s="54" t="s">
        <v>68</v>
      </c>
      <c r="C39" s="54" t="s">
        <v>65</v>
      </c>
      <c r="D39" s="55">
        <f t="shared" ref="D39:D43" si="8">D40</f>
        <v>0</v>
      </c>
    </row>
    <row r="40" spans="1:4" s="9" customFormat="1" ht="27.6" hidden="1">
      <c r="A40" s="52" t="s">
        <v>176</v>
      </c>
      <c r="B40" s="54" t="s">
        <v>68</v>
      </c>
      <c r="C40" s="54" t="s">
        <v>65</v>
      </c>
      <c r="D40" s="55">
        <f t="shared" si="8"/>
        <v>0</v>
      </c>
    </row>
    <row r="41" spans="1:4" s="9" customFormat="1" hidden="1">
      <c r="A41" s="52" t="s">
        <v>178</v>
      </c>
      <c r="B41" s="54" t="s">
        <v>68</v>
      </c>
      <c r="C41" s="54" t="s">
        <v>65</v>
      </c>
      <c r="D41" s="55">
        <f t="shared" si="8"/>
        <v>0</v>
      </c>
    </row>
    <row r="42" spans="1:4" s="9" customFormat="1" hidden="1">
      <c r="A42" s="52" t="s">
        <v>28</v>
      </c>
      <c r="B42" s="54" t="s">
        <v>68</v>
      </c>
      <c r="C42" s="54" t="s">
        <v>65</v>
      </c>
      <c r="D42" s="55">
        <f t="shared" si="8"/>
        <v>0</v>
      </c>
    </row>
    <row r="43" spans="1:4" s="9" customFormat="1" ht="27.6" hidden="1">
      <c r="A43" s="52" t="s">
        <v>31</v>
      </c>
      <c r="B43" s="54" t="s">
        <v>68</v>
      </c>
      <c r="C43" s="54" t="s">
        <v>65</v>
      </c>
      <c r="D43" s="55">
        <f t="shared" si="8"/>
        <v>0</v>
      </c>
    </row>
    <row r="44" spans="1:4" s="9" customFormat="1" ht="27.6" hidden="1">
      <c r="A44" s="52" t="s">
        <v>17</v>
      </c>
      <c r="B44" s="54" t="s">
        <v>68</v>
      </c>
      <c r="C44" s="54" t="s">
        <v>65</v>
      </c>
      <c r="D44" s="55">
        <f>'Приложение 2'!G159</f>
        <v>0</v>
      </c>
    </row>
    <row r="45" spans="1:4" s="9" customFormat="1" ht="36" hidden="1" customHeight="1">
      <c r="A45" s="74" t="s">
        <v>250</v>
      </c>
      <c r="B45" s="76" t="s">
        <v>68</v>
      </c>
      <c r="C45" s="76" t="s">
        <v>65</v>
      </c>
      <c r="D45" s="77">
        <f>D46+D49+D52</f>
        <v>0</v>
      </c>
    </row>
    <row r="46" spans="1:4" s="9" customFormat="1" ht="103.95" hidden="1" customHeight="1">
      <c r="A46" s="79" t="s">
        <v>272</v>
      </c>
      <c r="B46" s="76" t="s">
        <v>68</v>
      </c>
      <c r="C46" s="76" t="s">
        <v>65</v>
      </c>
      <c r="D46" s="77">
        <f t="shared" ref="D46:D47" si="9">D47</f>
        <v>0</v>
      </c>
    </row>
    <row r="47" spans="1:4" s="9" customFormat="1" ht="35.25" hidden="1" customHeight="1">
      <c r="A47" s="74" t="s">
        <v>31</v>
      </c>
      <c r="B47" s="76" t="s">
        <v>68</v>
      </c>
      <c r="C47" s="76" t="s">
        <v>65</v>
      </c>
      <c r="D47" s="77">
        <f t="shared" si="9"/>
        <v>0</v>
      </c>
    </row>
    <row r="48" spans="1:4" s="9" customFormat="1" ht="47.25" hidden="1" customHeight="1">
      <c r="A48" s="74" t="s">
        <v>17</v>
      </c>
      <c r="B48" s="76" t="s">
        <v>68</v>
      </c>
      <c r="C48" s="76" t="s">
        <v>65</v>
      </c>
      <c r="D48" s="77">
        <f>'Приложение 2'!G208</f>
        <v>0</v>
      </c>
    </row>
    <row r="49" spans="1:4" s="9" customFormat="1" ht="99" hidden="1" customHeight="1">
      <c r="A49" s="79" t="s">
        <v>274</v>
      </c>
      <c r="B49" s="76" t="s">
        <v>68</v>
      </c>
      <c r="C49" s="76" t="s">
        <v>65</v>
      </c>
      <c r="D49" s="77">
        <f t="shared" ref="D49" si="10">D50</f>
        <v>0</v>
      </c>
    </row>
    <row r="50" spans="1:4" s="9" customFormat="1" ht="31.5" hidden="1" customHeight="1">
      <c r="A50" s="74" t="s">
        <v>31</v>
      </c>
      <c r="B50" s="76" t="s">
        <v>68</v>
      </c>
      <c r="C50" s="76" t="s">
        <v>65</v>
      </c>
      <c r="D50" s="77">
        <v>0</v>
      </c>
    </row>
    <row r="51" spans="1:4" s="9" customFormat="1" ht="31.5" hidden="1" customHeight="1">
      <c r="A51" s="74" t="s">
        <v>17</v>
      </c>
      <c r="B51" s="76" t="s">
        <v>68</v>
      </c>
      <c r="C51" s="76" t="s">
        <v>65</v>
      </c>
      <c r="D51" s="77">
        <v>0</v>
      </c>
    </row>
    <row r="52" spans="1:4" ht="112.95" hidden="1" customHeight="1">
      <c r="A52" s="82" t="s">
        <v>288</v>
      </c>
      <c r="B52" s="76" t="s">
        <v>68</v>
      </c>
      <c r="C52" s="76" t="s">
        <v>65</v>
      </c>
      <c r="D52" s="83">
        <f t="shared" ref="D52:D53" si="11">D53</f>
        <v>0</v>
      </c>
    </row>
    <row r="53" spans="1:4" ht="36" hidden="1" customHeight="1">
      <c r="A53" s="74" t="s">
        <v>116</v>
      </c>
      <c r="B53" s="76" t="s">
        <v>68</v>
      </c>
      <c r="C53" s="76" t="s">
        <v>65</v>
      </c>
      <c r="D53" s="83">
        <f t="shared" si="11"/>
        <v>0</v>
      </c>
    </row>
    <row r="54" spans="1:4" ht="26.4" hidden="1" customHeight="1">
      <c r="A54" s="74" t="s">
        <v>117</v>
      </c>
      <c r="B54" s="76" t="s">
        <v>68</v>
      </c>
      <c r="C54" s="76" t="s">
        <v>65</v>
      </c>
      <c r="D54" s="83">
        <v>0</v>
      </c>
    </row>
    <row r="55" spans="1:4" ht="26.4" customHeight="1">
      <c r="A55" s="3" t="s">
        <v>43</v>
      </c>
      <c r="B55" s="4" t="s">
        <v>68</v>
      </c>
      <c r="C55" s="4" t="s">
        <v>66</v>
      </c>
      <c r="D55" s="6">
        <f>'Приложение 2'!G215</f>
        <v>12755.600000000002</v>
      </c>
    </row>
    <row r="56" spans="1:4" ht="30.6" customHeight="1">
      <c r="A56" s="23" t="s">
        <v>236</v>
      </c>
      <c r="B56" s="4" t="s">
        <v>68</v>
      </c>
      <c r="C56" s="4" t="s">
        <v>68</v>
      </c>
      <c r="D56" s="6">
        <f>'Приложение 2'!G301</f>
        <v>24196.400000000001</v>
      </c>
    </row>
    <row r="57" spans="1:4" ht="28.2" customHeight="1">
      <c r="A57" s="29" t="s">
        <v>303</v>
      </c>
      <c r="B57" s="87" t="s">
        <v>302</v>
      </c>
      <c r="C57" s="87"/>
      <c r="D57" s="89">
        <f t="shared" ref="D57" si="12">D58</f>
        <v>17.899999999999999</v>
      </c>
    </row>
    <row r="58" spans="1:4" ht="31.2" customHeight="1">
      <c r="A58" s="3" t="s">
        <v>304</v>
      </c>
      <c r="B58" s="4" t="s">
        <v>302</v>
      </c>
      <c r="C58" s="4" t="s">
        <v>68</v>
      </c>
      <c r="D58" s="6">
        <f>'Приложение 2'!G310</f>
        <v>17.899999999999999</v>
      </c>
    </row>
    <row r="59" spans="1:4" ht="24.6" customHeight="1">
      <c r="A59" s="29" t="s">
        <v>79</v>
      </c>
      <c r="B59" s="87" t="s">
        <v>70</v>
      </c>
      <c r="C59" s="87"/>
      <c r="D59" s="89">
        <f t="shared" ref="D59" si="13">D60</f>
        <v>23167.3</v>
      </c>
    </row>
    <row r="60" spans="1:4" ht="20.25" customHeight="1">
      <c r="A60" s="3" t="s">
        <v>51</v>
      </c>
      <c r="B60" s="4" t="s">
        <v>70</v>
      </c>
      <c r="C60" s="4" t="s">
        <v>64</v>
      </c>
      <c r="D60" s="6">
        <f>'Приложение 2'!G317</f>
        <v>23167.3</v>
      </c>
    </row>
    <row r="61" spans="1:4" ht="22.2" customHeight="1">
      <c r="A61" s="29" t="s">
        <v>80</v>
      </c>
      <c r="B61" s="87" t="s">
        <v>81</v>
      </c>
      <c r="C61" s="87"/>
      <c r="D61" s="89">
        <f t="shared" ref="D61" si="14">D62</f>
        <v>220.6</v>
      </c>
    </row>
    <row r="62" spans="1:4" ht="24" customHeight="1">
      <c r="A62" s="3" t="s">
        <v>82</v>
      </c>
      <c r="B62" s="4" t="s">
        <v>81</v>
      </c>
      <c r="C62" s="4" t="s">
        <v>64</v>
      </c>
      <c r="D62" s="6">
        <f>'Приложение 2'!G353</f>
        <v>220.6</v>
      </c>
    </row>
    <row r="63" spans="1:4" s="9" customFormat="1" ht="18.600000000000001" hidden="1" customHeight="1">
      <c r="A63" s="48" t="s">
        <v>185</v>
      </c>
      <c r="B63" s="51" t="s">
        <v>81</v>
      </c>
      <c r="C63" s="51" t="s">
        <v>67</v>
      </c>
      <c r="D63" s="50">
        <f t="shared" ref="D63" si="15">D64</f>
        <v>0</v>
      </c>
    </row>
    <row r="64" spans="1:4" s="9" customFormat="1" ht="31.2" hidden="1" customHeight="1">
      <c r="A64" s="52" t="s">
        <v>9</v>
      </c>
      <c r="B64" s="54" t="s">
        <v>81</v>
      </c>
      <c r="C64" s="54" t="s">
        <v>67</v>
      </c>
      <c r="D64" s="55">
        <f t="shared" ref="D64:D67" si="16">D65</f>
        <v>0</v>
      </c>
    </row>
    <row r="65" spans="1:4" s="9" customFormat="1" ht="28.95" hidden="1" customHeight="1">
      <c r="A65" s="52" t="s">
        <v>10</v>
      </c>
      <c r="B65" s="54" t="s">
        <v>81</v>
      </c>
      <c r="C65" s="54" t="s">
        <v>67</v>
      </c>
      <c r="D65" s="55">
        <f t="shared" si="16"/>
        <v>0</v>
      </c>
    </row>
    <row r="66" spans="1:4" s="9" customFormat="1" ht="30.6" hidden="1" customHeight="1">
      <c r="A66" s="52" t="s">
        <v>14</v>
      </c>
      <c r="B66" s="54" t="s">
        <v>81</v>
      </c>
      <c r="C66" s="54" t="s">
        <v>67</v>
      </c>
      <c r="D66" s="55">
        <f t="shared" si="16"/>
        <v>0</v>
      </c>
    </row>
    <row r="67" spans="1:4" s="9" customFormat="1" ht="72.599999999999994" hidden="1" customHeight="1">
      <c r="A67" s="52" t="s">
        <v>11</v>
      </c>
      <c r="B67" s="54" t="s">
        <v>81</v>
      </c>
      <c r="C67" s="54" t="s">
        <v>67</v>
      </c>
      <c r="D67" s="55">
        <f t="shared" si="16"/>
        <v>0</v>
      </c>
    </row>
    <row r="68" spans="1:4" s="9" customFormat="1" ht="32.700000000000003" hidden="1" customHeight="1">
      <c r="A68" s="52" t="s">
        <v>12</v>
      </c>
      <c r="B68" s="54" t="s">
        <v>81</v>
      </c>
      <c r="C68" s="54" t="s">
        <v>67</v>
      </c>
      <c r="D68" s="55">
        <f>'Приложение 2'!G364</f>
        <v>0</v>
      </c>
    </row>
    <row r="69" spans="1:4" ht="22.2" customHeight="1">
      <c r="A69" s="90" t="s">
        <v>58</v>
      </c>
      <c r="B69" s="91">
        <v>11</v>
      </c>
      <c r="C69" s="92"/>
      <c r="D69" s="93">
        <f t="shared" ref="D69" si="17">D70</f>
        <v>7117.3</v>
      </c>
    </row>
    <row r="70" spans="1:4" ht="21" customHeight="1">
      <c r="A70" s="3" t="s">
        <v>59</v>
      </c>
      <c r="B70" s="5">
        <v>11</v>
      </c>
      <c r="C70" s="4" t="s">
        <v>64</v>
      </c>
      <c r="D70" s="6">
        <f>'Приложение 2'!G366</f>
        <v>7117.3</v>
      </c>
    </row>
    <row r="71" spans="1:4" ht="30.6" hidden="1" customHeight="1">
      <c r="A71" s="20" t="s">
        <v>187</v>
      </c>
      <c r="B71" s="11">
        <v>13</v>
      </c>
      <c r="C71" s="12"/>
      <c r="D71" s="21">
        <f t="shared" ref="D71:D75" si="18">D72</f>
        <v>0</v>
      </c>
    </row>
    <row r="72" spans="1:4" ht="28.95" hidden="1" customHeight="1">
      <c r="A72" s="20" t="s">
        <v>188</v>
      </c>
      <c r="B72" s="11">
        <v>13</v>
      </c>
      <c r="C72" s="12" t="s">
        <v>64</v>
      </c>
      <c r="D72" s="21">
        <f t="shared" si="18"/>
        <v>0</v>
      </c>
    </row>
    <row r="73" spans="1:4" ht="15.6" hidden="1" customHeight="1">
      <c r="A73" s="3" t="s">
        <v>135</v>
      </c>
      <c r="B73" s="5">
        <v>13</v>
      </c>
      <c r="C73" s="4" t="s">
        <v>64</v>
      </c>
      <c r="D73" s="6">
        <f t="shared" si="18"/>
        <v>0</v>
      </c>
    </row>
    <row r="74" spans="1:4" ht="16.2" hidden="1" customHeight="1">
      <c r="A74" s="3" t="s">
        <v>137</v>
      </c>
      <c r="B74" s="5">
        <v>13</v>
      </c>
      <c r="C74" s="4" t="s">
        <v>64</v>
      </c>
      <c r="D74" s="6">
        <f t="shared" si="18"/>
        <v>0</v>
      </c>
    </row>
    <row r="75" spans="1:4" hidden="1">
      <c r="A75" s="3" t="s">
        <v>62</v>
      </c>
      <c r="B75" s="5">
        <v>13</v>
      </c>
      <c r="C75" s="4" t="s">
        <v>64</v>
      </c>
      <c r="D75" s="6">
        <f t="shared" si="18"/>
        <v>0</v>
      </c>
    </row>
    <row r="76" spans="1:4" ht="18" hidden="1" customHeight="1">
      <c r="A76" s="3" t="s">
        <v>63</v>
      </c>
      <c r="B76" s="5">
        <v>13</v>
      </c>
      <c r="C76" s="4" t="s">
        <v>64</v>
      </c>
      <c r="D76" s="6">
        <f>'Приложение 2'!G383</f>
        <v>0</v>
      </c>
    </row>
    <row r="77" spans="1:4" ht="24.6" customHeight="1">
      <c r="A77" s="108" t="s">
        <v>77</v>
      </c>
      <c r="B77" s="109"/>
      <c r="C77" s="109"/>
      <c r="D77" s="89">
        <f>D71+D69+D61+D59+D57+D37+D16+D14+D12+D7</f>
        <v>197950.30000000005</v>
      </c>
    </row>
    <row r="78" spans="1:4">
      <c r="A78" s="69"/>
      <c r="B78" s="70"/>
      <c r="C78" s="70"/>
      <c r="D78" s="71"/>
    </row>
  </sheetData>
  <mergeCells count="3">
    <mergeCell ref="A3:D3"/>
    <mergeCell ref="A77:C77"/>
    <mergeCell ref="C1:D1"/>
  </mergeCells>
  <pageMargins left="0.39370078740157483" right="0.11811023622047245" top="0.39370078740157483" bottom="0.35433070866141736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2</vt:lpstr>
      <vt:lpstr>Приложение 3</vt:lpstr>
      <vt:lpstr>'Приложение 2'!Заголовки_для_печати</vt:lpstr>
      <vt:lpstr>'Приложение 3'!Заголовки_для_печати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2023-03-27T04:35:29Z</dcterms:modified>
</cp:coreProperties>
</file>