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28" activeTab="2"/>
  </bookViews>
  <sheets>
    <sheet name="Приложение 3" sheetId="1" r:id="rId1"/>
    <sheet name="Приложение 4" sheetId="7" r:id="rId2"/>
    <sheet name="Приложение5" sheetId="8" r:id="rId3"/>
  </sheets>
  <definedNames>
    <definedName name="_xlnm.Print_Titles" localSheetId="0">'Приложение 3'!$5:$6</definedName>
    <definedName name="_xlnm.Print_Titles" localSheetId="1">'Приложение 4'!$5:$6</definedName>
    <definedName name="_xlnm.Print_Titles" localSheetId="2">Приложение5!$5:$6</definedName>
    <definedName name="_xlnm.Print_Area" localSheetId="0">'Приложение 3'!$A$1:$I$361</definedName>
    <definedName name="_xlnm.Print_Area" localSheetId="1">'Приложение 4'!$A$1:$H$352</definedName>
    <definedName name="_xlnm.Print_Area" localSheetId="2">Приложение5!$A$1:$F$280</definedName>
  </definedNames>
  <calcPr calcId="124519"/>
</workbook>
</file>

<file path=xl/calcChain.xml><?xml version="1.0" encoding="utf-8"?>
<calcChain xmlns="http://schemas.openxmlformats.org/spreadsheetml/2006/main">
  <c r="F283" i="8"/>
  <c r="E283"/>
  <c r="F245"/>
  <c r="E245"/>
  <c r="D245"/>
  <c r="F242"/>
  <c r="E242"/>
  <c r="D242"/>
  <c r="F88"/>
  <c r="F87" s="1"/>
  <c r="F86" s="1"/>
  <c r="E88"/>
  <c r="E87" s="1"/>
  <c r="E86" s="1"/>
  <c r="D88"/>
  <c r="D87" s="1"/>
  <c r="D86" s="1"/>
  <c r="F85"/>
  <c r="F84" s="1"/>
  <c r="F83" s="1"/>
  <c r="E85"/>
  <c r="E84" s="1"/>
  <c r="E83" s="1"/>
  <c r="D85"/>
  <c r="D84" s="1"/>
  <c r="D83" s="1"/>
  <c r="D81"/>
  <c r="D80" s="1"/>
  <c r="F82"/>
  <c r="F81" s="1"/>
  <c r="F80" s="1"/>
  <c r="E82"/>
  <c r="E81" s="1"/>
  <c r="E80" s="1"/>
  <c r="D82"/>
  <c r="E79" l="1"/>
  <c r="E78" s="1"/>
  <c r="D79"/>
  <c r="D78" s="1"/>
  <c r="F79"/>
  <c r="F78" s="1"/>
  <c r="H354" i="7"/>
  <c r="G354"/>
  <c r="F250"/>
  <c r="F249" s="1"/>
  <c r="H251"/>
  <c r="H250" s="1"/>
  <c r="H249" s="1"/>
  <c r="G251"/>
  <c r="G250" s="1"/>
  <c r="G249" s="1"/>
  <c r="F251"/>
  <c r="F248"/>
  <c r="F245"/>
  <c r="H117"/>
  <c r="H116" s="1"/>
  <c r="H115" s="1"/>
  <c r="G117"/>
  <c r="G116" s="1"/>
  <c r="G115" s="1"/>
  <c r="F117"/>
  <c r="F116" s="1"/>
  <c r="F115" s="1"/>
  <c r="H120"/>
  <c r="H119" s="1"/>
  <c r="H118" s="1"/>
  <c r="G120"/>
  <c r="G119" s="1"/>
  <c r="G118" s="1"/>
  <c r="F120"/>
  <c r="F119" s="1"/>
  <c r="F118" s="1"/>
  <c r="F124"/>
  <c r="F123" s="1"/>
  <c r="F122" s="1"/>
  <c r="G124"/>
  <c r="G123" s="1"/>
  <c r="G122" s="1"/>
  <c r="H124"/>
  <c r="H123" s="1"/>
  <c r="H122" s="1"/>
  <c r="G127"/>
  <c r="G126" s="1"/>
  <c r="G125" s="1"/>
  <c r="H127"/>
  <c r="H126" s="1"/>
  <c r="H125" s="1"/>
  <c r="H114"/>
  <c r="H113" s="1"/>
  <c r="H112" s="1"/>
  <c r="G114"/>
  <c r="G113" s="1"/>
  <c r="G112" s="1"/>
  <c r="F114"/>
  <c r="F113" s="1"/>
  <c r="F112" s="1"/>
  <c r="I19" i="1"/>
  <c r="H19"/>
  <c r="I263"/>
  <c r="I262" s="1"/>
  <c r="H263"/>
  <c r="H262" s="1"/>
  <c r="I112"/>
  <c r="I111" s="1"/>
  <c r="H112"/>
  <c r="H111" s="1"/>
  <c r="I115"/>
  <c r="I114" s="1"/>
  <c r="H115"/>
  <c r="H114" s="1"/>
  <c r="I109"/>
  <c r="I108" s="1"/>
  <c r="H109"/>
  <c r="H108" s="1"/>
  <c r="I191"/>
  <c r="I190" s="1"/>
  <c r="H191"/>
  <c r="H190" s="1"/>
  <c r="G191"/>
  <c r="G190" s="1"/>
  <c r="G194"/>
  <c r="G196"/>
  <c r="G198"/>
  <c r="G266"/>
  <c r="G262"/>
  <c r="G263"/>
  <c r="G111" i="7" l="1"/>
  <c r="G110" s="1"/>
  <c r="G109" s="1"/>
  <c r="H111"/>
  <c r="H110" s="1"/>
  <c r="H109" s="1"/>
  <c r="F111"/>
  <c r="F110" s="1"/>
  <c r="F109" s="1"/>
  <c r="G193" i="1"/>
  <c r="I107"/>
  <c r="I106" s="1"/>
  <c r="I105" s="1"/>
  <c r="H107"/>
  <c r="H106" s="1"/>
  <c r="H105" s="1"/>
  <c r="G114"/>
  <c r="G115"/>
  <c r="G111"/>
  <c r="G112"/>
  <c r="G109"/>
  <c r="G108" s="1"/>
  <c r="G107" s="1"/>
  <c r="G106" s="1"/>
  <c r="G105" s="1"/>
  <c r="G199" i="7" l="1"/>
  <c r="G198" s="1"/>
  <c r="H199"/>
  <c r="H198" s="1"/>
  <c r="F199"/>
  <c r="D218" i="8" s="1"/>
  <c r="D217" s="1"/>
  <c r="D58"/>
  <c r="D251"/>
  <c r="D248"/>
  <c r="D239"/>
  <c r="D236"/>
  <c r="D233"/>
  <c r="D230"/>
  <c r="D208"/>
  <c r="F128"/>
  <c r="F127" s="1"/>
  <c r="E128"/>
  <c r="E127" s="1"/>
  <c r="D129"/>
  <c r="D128" s="1"/>
  <c r="D127" s="1"/>
  <c r="F225"/>
  <c r="E225"/>
  <c r="D226"/>
  <c r="D225" s="1"/>
  <c r="F71"/>
  <c r="F72"/>
  <c r="E72"/>
  <c r="E71" s="1"/>
  <c r="D73"/>
  <c r="D72" s="1"/>
  <c r="D71" s="1"/>
  <c r="F62"/>
  <c r="E62"/>
  <c r="D63"/>
  <c r="D62" s="1"/>
  <c r="F59"/>
  <c r="F60"/>
  <c r="E60"/>
  <c r="E59" s="1"/>
  <c r="D61"/>
  <c r="D60" s="1"/>
  <c r="D101"/>
  <c r="F187"/>
  <c r="E187"/>
  <c r="D188"/>
  <c r="D187" s="1"/>
  <c r="F198" i="7" l="1"/>
  <c r="D59" i="8"/>
  <c r="H280" i="7"/>
  <c r="H279" s="1"/>
  <c r="G280"/>
  <c r="G279" s="1"/>
  <c r="F281"/>
  <c r="F280" s="1"/>
  <c r="F279" s="1"/>
  <c r="F275"/>
  <c r="F274" s="1"/>
  <c r="F273" s="1"/>
  <c r="F272"/>
  <c r="F271" s="1"/>
  <c r="F270" s="1"/>
  <c r="F269"/>
  <c r="F268" s="1"/>
  <c r="F267" s="1"/>
  <c r="F266"/>
  <c r="F265" s="1"/>
  <c r="F264" s="1"/>
  <c r="F262"/>
  <c r="F261" s="1"/>
  <c r="F259"/>
  <c r="F258" s="1"/>
  <c r="F257"/>
  <c r="F254"/>
  <c r="F253" s="1"/>
  <c r="H247"/>
  <c r="H246" s="1"/>
  <c r="G247"/>
  <c r="G246" s="1"/>
  <c r="F247"/>
  <c r="F246" s="1"/>
  <c r="H236"/>
  <c r="H235" s="1"/>
  <c r="G236"/>
  <c r="G235" s="1"/>
  <c r="F237"/>
  <c r="F236" s="1"/>
  <c r="F235" s="1"/>
  <c r="F202"/>
  <c r="H177"/>
  <c r="H176" s="1"/>
  <c r="H175" s="1"/>
  <c r="G177"/>
  <c r="G176" s="1"/>
  <c r="G175" s="1"/>
  <c r="F178"/>
  <c r="F177" s="1"/>
  <c r="F176" s="1"/>
  <c r="F175" s="1"/>
  <c r="H172"/>
  <c r="H171" s="1"/>
  <c r="G172"/>
  <c r="G171" s="1"/>
  <c r="F173"/>
  <c r="F172" s="1"/>
  <c r="F171" s="1"/>
  <c r="H165"/>
  <c r="G165"/>
  <c r="F166"/>
  <c r="F165" s="1"/>
  <c r="H163"/>
  <c r="H162" s="1"/>
  <c r="G163"/>
  <c r="G162" s="1"/>
  <c r="F164"/>
  <c r="F163" s="1"/>
  <c r="H27"/>
  <c r="G27"/>
  <c r="F28"/>
  <c r="F27" s="1"/>
  <c r="I281" i="1"/>
  <c r="I280" s="1"/>
  <c r="H281"/>
  <c r="H280" s="1"/>
  <c r="G281"/>
  <c r="G280" s="1"/>
  <c r="I254"/>
  <c r="I253" s="1"/>
  <c r="H254"/>
  <c r="H253" s="1"/>
  <c r="G254"/>
  <c r="G253" s="1"/>
  <c r="I251"/>
  <c r="I250" s="1"/>
  <c r="H251"/>
  <c r="H250" s="1"/>
  <c r="G251"/>
  <c r="G250" s="1"/>
  <c r="I236"/>
  <c r="I235" s="1"/>
  <c r="H236"/>
  <c r="H235" s="1"/>
  <c r="G236"/>
  <c r="G235" s="1"/>
  <c r="I201"/>
  <c r="I200" s="1"/>
  <c r="H201"/>
  <c r="H200" s="1"/>
  <c r="G201"/>
  <c r="G200" s="1"/>
  <c r="G189" s="1"/>
  <c r="I177"/>
  <c r="I176" s="1"/>
  <c r="I175" s="1"/>
  <c r="H177"/>
  <c r="H176" s="1"/>
  <c r="H175" s="1"/>
  <c r="G177"/>
  <c r="G176" s="1"/>
  <c r="G175" s="1"/>
  <c r="I172"/>
  <c r="I171" s="1"/>
  <c r="H172"/>
  <c r="H171" s="1"/>
  <c r="G172"/>
  <c r="G171" s="1"/>
  <c r="I165"/>
  <c r="H165"/>
  <c r="G165"/>
  <c r="I163"/>
  <c r="H163"/>
  <c r="H162" s="1"/>
  <c r="G163"/>
  <c r="I22"/>
  <c r="H22"/>
  <c r="G22"/>
  <c r="F250" i="8"/>
  <c r="F249" s="1"/>
  <c r="E250"/>
  <c r="E249" s="1"/>
  <c r="D250"/>
  <c r="D249" s="1"/>
  <c r="F244"/>
  <c r="F243" s="1"/>
  <c r="E244"/>
  <c r="E243" s="1"/>
  <c r="D244"/>
  <c r="D243" s="1"/>
  <c r="F241"/>
  <c r="F240" s="1"/>
  <c r="E241"/>
  <c r="E240" s="1"/>
  <c r="D241"/>
  <c r="D240" s="1"/>
  <c r="F238"/>
  <c r="F237" s="1"/>
  <c r="E238"/>
  <c r="E237" s="1"/>
  <c r="D238"/>
  <c r="D237" s="1"/>
  <c r="F235"/>
  <c r="F234" s="1"/>
  <c r="E235"/>
  <c r="E234" s="1"/>
  <c r="D235"/>
  <c r="D234" s="1"/>
  <c r="F232"/>
  <c r="F231" s="1"/>
  <c r="E232"/>
  <c r="E231" s="1"/>
  <c r="D232"/>
  <c r="D231" s="1"/>
  <c r="F216"/>
  <c r="F215" s="1"/>
  <c r="E216"/>
  <c r="D216"/>
  <c r="D215" s="1"/>
  <c r="F223"/>
  <c r="F222" s="1"/>
  <c r="E223"/>
  <c r="E222" s="1"/>
  <c r="H274" i="7"/>
  <c r="H273" s="1"/>
  <c r="G274"/>
  <c r="G273" s="1"/>
  <c r="H271"/>
  <c r="H270" s="1"/>
  <c r="G271"/>
  <c r="G270" s="1"/>
  <c r="H269"/>
  <c r="H268" s="1"/>
  <c r="H267" s="1"/>
  <c r="G269"/>
  <c r="G268" s="1"/>
  <c r="G267" s="1"/>
  <c r="H266"/>
  <c r="H265" s="1"/>
  <c r="H264" s="1"/>
  <c r="G266"/>
  <c r="G265" s="1"/>
  <c r="G264" s="1"/>
  <c r="H263"/>
  <c r="H262" s="1"/>
  <c r="H261" s="1"/>
  <c r="G263"/>
  <c r="G262" s="1"/>
  <c r="G261" s="1"/>
  <c r="H260"/>
  <c r="H259" s="1"/>
  <c r="H258" s="1"/>
  <c r="H257"/>
  <c r="G257"/>
  <c r="H253"/>
  <c r="G253"/>
  <c r="I162" i="1" l="1"/>
  <c r="G162"/>
  <c r="E215" i="8"/>
  <c r="F162" i="7"/>
  <c r="I275" i="1"/>
  <c r="I274" s="1"/>
  <c r="H275"/>
  <c r="H274" s="1"/>
  <c r="G275"/>
  <c r="G274" s="1"/>
  <c r="I272"/>
  <c r="I271" s="1"/>
  <c r="H272"/>
  <c r="H271" s="1"/>
  <c r="G272"/>
  <c r="G271" s="1"/>
  <c r="I269"/>
  <c r="I268" s="1"/>
  <c r="H269"/>
  <c r="H268" s="1"/>
  <c r="G269"/>
  <c r="G268" s="1"/>
  <c r="I266"/>
  <c r="I265" s="1"/>
  <c r="H266"/>
  <c r="H265" s="1"/>
  <c r="G260" i="7" s="1"/>
  <c r="G259" s="1"/>
  <c r="G258" s="1"/>
  <c r="G265" i="1"/>
  <c r="I260"/>
  <c r="I259" s="1"/>
  <c r="H260"/>
  <c r="H259" s="1"/>
  <c r="G260"/>
  <c r="G259" s="1"/>
  <c r="I257"/>
  <c r="I256" s="1"/>
  <c r="H257"/>
  <c r="H256" s="1"/>
  <c r="G257"/>
  <c r="G256" s="1"/>
  <c r="D224" i="8"/>
  <c r="D223" s="1"/>
  <c r="D222" s="1"/>
  <c r="F200"/>
  <c r="F199" s="1"/>
  <c r="F198" s="1"/>
  <c r="E200"/>
  <c r="E199" s="1"/>
  <c r="E198" s="1"/>
  <c r="D200"/>
  <c r="D199" s="1"/>
  <c r="D198" s="1"/>
  <c r="F206"/>
  <c r="E206"/>
  <c r="D206"/>
  <c r="F208"/>
  <c r="F207" s="1"/>
  <c r="E208"/>
  <c r="E207" s="1"/>
  <c r="D207"/>
  <c r="F116"/>
  <c r="F115" s="1"/>
  <c r="F114" s="1"/>
  <c r="E116"/>
  <c r="E115" s="1"/>
  <c r="E114" s="1"/>
  <c r="D116"/>
  <c r="D115" s="1"/>
  <c r="D114" s="1"/>
  <c r="H245" i="7"/>
  <c r="H244" s="1"/>
  <c r="G245"/>
  <c r="G244" s="1"/>
  <c r="F244"/>
  <c r="H224"/>
  <c r="H223" s="1"/>
  <c r="H222" s="1"/>
  <c r="G224"/>
  <c r="G223" s="1"/>
  <c r="G222" s="1"/>
  <c r="F224"/>
  <c r="F223" s="1"/>
  <c r="F222" s="1"/>
  <c r="G243" l="1"/>
  <c r="G242" s="1"/>
  <c r="F243"/>
  <c r="F242" s="1"/>
  <c r="F241" s="1"/>
  <c r="H243"/>
  <c r="H242" s="1"/>
  <c r="G249" i="1"/>
  <c r="H249"/>
  <c r="I249"/>
  <c r="I247"/>
  <c r="I246" s="1"/>
  <c r="H247"/>
  <c r="H246" s="1"/>
  <c r="G247"/>
  <c r="G246" s="1"/>
  <c r="I244"/>
  <c r="I243" s="1"/>
  <c r="H244"/>
  <c r="H243" s="1"/>
  <c r="G244"/>
  <c r="G243" s="1"/>
  <c r="G242" s="1"/>
  <c r="G241" l="1"/>
  <c r="I241"/>
  <c r="I242"/>
  <c r="H242"/>
  <c r="H241" s="1"/>
  <c r="I223"/>
  <c r="I222" s="1"/>
  <c r="H223"/>
  <c r="H222" s="1"/>
  <c r="G223"/>
  <c r="G222" s="1"/>
  <c r="H89" i="7" l="1"/>
  <c r="H88" s="1"/>
  <c r="H87" s="1"/>
  <c r="G89"/>
  <c r="G88" s="1"/>
  <c r="G87" s="1"/>
  <c r="G284"/>
  <c r="G283" s="1"/>
  <c r="G282" s="1"/>
  <c r="H284"/>
  <c r="H283" s="1"/>
  <c r="H282" s="1"/>
  <c r="F284"/>
  <c r="F283" s="1"/>
  <c r="F282" s="1"/>
  <c r="F278" l="1"/>
  <c r="F277" s="1"/>
  <c r="F276" s="1"/>
  <c r="G278"/>
  <c r="G277" s="1"/>
  <c r="G276" s="1"/>
  <c r="H278"/>
  <c r="H277" s="1"/>
  <c r="H276" s="1"/>
  <c r="H212"/>
  <c r="H211" s="1"/>
  <c r="H210" s="1"/>
  <c r="G212"/>
  <c r="G211" s="1"/>
  <c r="G210" s="1"/>
  <c r="F159" i="8"/>
  <c r="F158" s="1"/>
  <c r="F157" s="1"/>
  <c r="F156" s="1"/>
  <c r="E159"/>
  <c r="E158" s="1"/>
  <c r="E157" s="1"/>
  <c r="E156" s="1"/>
  <c r="D159"/>
  <c r="D158" s="1"/>
  <c r="D157" s="1"/>
  <c r="D156" s="1"/>
  <c r="D70"/>
  <c r="D69" s="1"/>
  <c r="D68" s="1"/>
  <c r="D67" s="1"/>
  <c r="F70"/>
  <c r="F69" s="1"/>
  <c r="F68" s="1"/>
  <c r="F67" s="1"/>
  <c r="E70"/>
  <c r="E69" s="1"/>
  <c r="E68" s="1"/>
  <c r="E67" s="1"/>
  <c r="F66"/>
  <c r="F65" s="1"/>
  <c r="F64" s="1"/>
  <c r="E66"/>
  <c r="E65" s="1"/>
  <c r="E64" s="1"/>
  <c r="D66"/>
  <c r="D65" s="1"/>
  <c r="D64" s="1"/>
  <c r="F51"/>
  <c r="F50" s="1"/>
  <c r="F49" s="1"/>
  <c r="E51"/>
  <c r="E50" s="1"/>
  <c r="E49" s="1"/>
  <c r="D51"/>
  <c r="D50" s="1"/>
  <c r="D49" s="1"/>
  <c r="H313" i="7"/>
  <c r="H312" s="1"/>
  <c r="H311" s="1"/>
  <c r="H310" s="1"/>
  <c r="G313"/>
  <c r="G312" s="1"/>
  <c r="G311" s="1"/>
  <c r="G310" s="1"/>
  <c r="F313"/>
  <c r="F312" s="1"/>
  <c r="F311" s="1"/>
  <c r="F310" s="1"/>
  <c r="H170"/>
  <c r="H169" s="1"/>
  <c r="H168" s="1"/>
  <c r="H167" s="1"/>
  <c r="G170"/>
  <c r="G169" s="1"/>
  <c r="G168" s="1"/>
  <c r="G167" s="1"/>
  <c r="F170"/>
  <c r="F169" s="1"/>
  <c r="F168" s="1"/>
  <c r="F167" s="1"/>
  <c r="I169" i="1"/>
  <c r="I168" s="1"/>
  <c r="I167" s="1"/>
  <c r="H169"/>
  <c r="H168" s="1"/>
  <c r="H167" s="1"/>
  <c r="G169"/>
  <c r="G168" s="1"/>
  <c r="G167" s="1"/>
  <c r="I284"/>
  <c r="I283" s="1"/>
  <c r="I279" s="1"/>
  <c r="I278" s="1"/>
  <c r="I277" s="1"/>
  <c r="H284"/>
  <c r="H283" s="1"/>
  <c r="H279" s="1"/>
  <c r="H278" s="1"/>
  <c r="H277" s="1"/>
  <c r="G284"/>
  <c r="G283" s="1"/>
  <c r="I313"/>
  <c r="I312" s="1"/>
  <c r="I311" s="1"/>
  <c r="H313"/>
  <c r="H312" s="1"/>
  <c r="H311" s="1"/>
  <c r="G313"/>
  <c r="G312" s="1"/>
  <c r="G311" s="1"/>
  <c r="D124" i="8"/>
  <c r="D123" s="1"/>
  <c r="D122" s="1"/>
  <c r="E124"/>
  <c r="E123" s="1"/>
  <c r="E122" s="1"/>
  <c r="F124"/>
  <c r="F123" s="1"/>
  <c r="F122" s="1"/>
  <c r="G279" i="1" l="1"/>
  <c r="G278" s="1"/>
  <c r="G277" s="1"/>
  <c r="H228"/>
  <c r="H227" s="1"/>
  <c r="I228"/>
  <c r="I227" s="1"/>
  <c r="E211" i="8" l="1"/>
  <c r="F211"/>
  <c r="D184"/>
  <c r="E105"/>
  <c r="F105"/>
  <c r="E101"/>
  <c r="F101"/>
  <c r="E40"/>
  <c r="F40"/>
  <c r="E36"/>
  <c r="F36"/>
  <c r="E214"/>
  <c r="E213" s="1"/>
  <c r="E212" s="1"/>
  <c r="F214"/>
  <c r="F213" s="1"/>
  <c r="F212" s="1"/>
  <c r="E77"/>
  <c r="E76" s="1"/>
  <c r="E75" s="1"/>
  <c r="E74" s="1"/>
  <c r="F77"/>
  <c r="F76" s="1"/>
  <c r="F75" s="1"/>
  <c r="F74" s="1"/>
  <c r="H42" i="1"/>
  <c r="H41" s="1"/>
  <c r="I42"/>
  <c r="I41" s="1"/>
  <c r="G221" i="7"/>
  <c r="E113" i="8" s="1"/>
  <c r="E112" s="1"/>
  <c r="H221" i="7"/>
  <c r="H220" s="1"/>
  <c r="G209"/>
  <c r="H209"/>
  <c r="G66"/>
  <c r="E95" i="8" s="1"/>
  <c r="E94" s="1"/>
  <c r="H66" i="7"/>
  <c r="F95" i="8" s="1"/>
  <c r="F94" s="1"/>
  <c r="F184"/>
  <c r="E184"/>
  <c r="H194" i="1"/>
  <c r="I194"/>
  <c r="H220"/>
  <c r="I220"/>
  <c r="H212"/>
  <c r="H211" s="1"/>
  <c r="H210" s="1"/>
  <c r="H209" s="1"/>
  <c r="I212"/>
  <c r="I211" s="1"/>
  <c r="I210" s="1"/>
  <c r="I209" s="1"/>
  <c r="H84"/>
  <c r="H83" s="1"/>
  <c r="I84"/>
  <c r="I83" s="1"/>
  <c r="H61"/>
  <c r="I61"/>
  <c r="D211" i="8"/>
  <c r="F89" i="7"/>
  <c r="F88" s="1"/>
  <c r="F87" s="1"/>
  <c r="G84" i="1"/>
  <c r="G83" s="1"/>
  <c r="F195" i="7"/>
  <c r="D214" i="8" s="1"/>
  <c r="D213" s="1"/>
  <c r="D212" s="1"/>
  <c r="F221" i="7"/>
  <c r="D113" i="8" s="1"/>
  <c r="D112" s="1"/>
  <c r="G220" i="1"/>
  <c r="F66" i="7"/>
  <c r="F65" s="1"/>
  <c r="G61" i="1"/>
  <c r="F213" i="7"/>
  <c r="F212" s="1"/>
  <c r="F211" s="1"/>
  <c r="F210" s="1"/>
  <c r="F209" s="1"/>
  <c r="G212" i="1"/>
  <c r="G211" s="1"/>
  <c r="G210" s="1"/>
  <c r="G209" s="1"/>
  <c r="H18" l="1"/>
  <c r="I18"/>
  <c r="G65" i="7"/>
  <c r="H65"/>
  <c r="G220"/>
  <c r="F113" i="8"/>
  <c r="F112" s="1"/>
  <c r="F194" i="7"/>
  <c r="F220"/>
  <c r="D95" i="8"/>
  <c r="D94" s="1"/>
  <c r="D77"/>
  <c r="D76" s="1"/>
  <c r="D75" s="1"/>
  <c r="D74" s="1"/>
  <c r="G229" i="7"/>
  <c r="G228" s="1"/>
  <c r="G227" s="1"/>
  <c r="H229"/>
  <c r="H228" s="1"/>
  <c r="H227" s="1"/>
  <c r="F219"/>
  <c r="D210" i="8"/>
  <c r="D209" s="1"/>
  <c r="G318" i="7"/>
  <c r="G317" s="1"/>
  <c r="G316" s="1"/>
  <c r="G315" s="1"/>
  <c r="G314" s="1"/>
  <c r="H318"/>
  <c r="H317" s="1"/>
  <c r="H316" s="1"/>
  <c r="H315" s="1"/>
  <c r="H314" s="1"/>
  <c r="F318"/>
  <c r="F317" s="1"/>
  <c r="F316" s="1"/>
  <c r="F315" s="1"/>
  <c r="F314" s="1"/>
  <c r="I318" i="1"/>
  <c r="I317" s="1"/>
  <c r="I316" s="1"/>
  <c r="I315" s="1"/>
  <c r="H318"/>
  <c r="H317" s="1"/>
  <c r="H316" s="1"/>
  <c r="H315" s="1"/>
  <c r="G318"/>
  <c r="G317" s="1"/>
  <c r="G316" s="1"/>
  <c r="G315" s="1"/>
  <c r="D146" i="8"/>
  <c r="D145" s="1"/>
  <c r="F145"/>
  <c r="E145"/>
  <c r="F300" i="7"/>
  <c r="F299" s="1"/>
  <c r="H299"/>
  <c r="G299"/>
  <c r="I300" i="1"/>
  <c r="H300"/>
  <c r="G300"/>
  <c r="F256" i="7"/>
  <c r="F255" s="1"/>
  <c r="F252"/>
  <c r="H256"/>
  <c r="H255" s="1"/>
  <c r="G256"/>
  <c r="G255" s="1"/>
  <c r="H252"/>
  <c r="G252"/>
  <c r="E121" i="8"/>
  <c r="E120" s="1"/>
  <c r="E119" s="1"/>
  <c r="E118" s="1"/>
  <c r="F121"/>
  <c r="F120" s="1"/>
  <c r="F119" s="1"/>
  <c r="F118" s="1"/>
  <c r="D121"/>
  <c r="D120" s="1"/>
  <c r="D119" s="1"/>
  <c r="D118" s="1"/>
  <c r="F229" i="7"/>
  <c r="F228" s="1"/>
  <c r="F227" s="1"/>
  <c r="G228" i="1"/>
  <c r="G227" s="1"/>
  <c r="F201" i="7"/>
  <c r="F200" s="1"/>
  <c r="E55" i="8"/>
  <c r="E54" s="1"/>
  <c r="E53" s="1"/>
  <c r="F55"/>
  <c r="F54" s="1"/>
  <c r="F53" s="1"/>
  <c r="D55"/>
  <c r="D54" s="1"/>
  <c r="D53" s="1"/>
  <c r="G127" i="1"/>
  <c r="G124"/>
  <c r="F127" i="7" s="1"/>
  <c r="F126" s="1"/>
  <c r="F125" s="1"/>
  <c r="F86"/>
  <c r="F85" s="1"/>
  <c r="E97" i="8"/>
  <c r="E96" s="1"/>
  <c r="F97"/>
  <c r="F96" s="1"/>
  <c r="D97"/>
  <c r="D96" s="1"/>
  <c r="F68" i="7"/>
  <c r="F67" s="1"/>
  <c r="H67"/>
  <c r="G67"/>
  <c r="I63" i="1"/>
  <c r="H63"/>
  <c r="G63"/>
  <c r="D40" i="8"/>
  <c r="F59" i="7"/>
  <c r="F58" s="1"/>
  <c r="F57" s="1"/>
  <c r="F56" s="1"/>
  <c r="H58"/>
  <c r="H57" s="1"/>
  <c r="H56" s="1"/>
  <c r="G58"/>
  <c r="G57" s="1"/>
  <c r="G56" s="1"/>
  <c r="I54" i="1"/>
  <c r="I53" s="1"/>
  <c r="I52" s="1"/>
  <c r="H54"/>
  <c r="H53" s="1"/>
  <c r="H52" s="1"/>
  <c r="G54"/>
  <c r="G53" s="1"/>
  <c r="G52" s="1"/>
  <c r="D36" i="8"/>
  <c r="G19" i="7"/>
  <c r="G18" s="1"/>
  <c r="G17" s="1"/>
  <c r="G16" s="1"/>
  <c r="G15" s="1"/>
  <c r="H19"/>
  <c r="H18" s="1"/>
  <c r="H17" s="1"/>
  <c r="H16" s="1"/>
  <c r="H15" s="1"/>
  <c r="F19"/>
  <c r="F18" s="1"/>
  <c r="F17" s="1"/>
  <c r="F16" s="1"/>
  <c r="F15" s="1"/>
  <c r="H13" i="1"/>
  <c r="H12" s="1"/>
  <c r="H11" s="1"/>
  <c r="H10" s="1"/>
  <c r="I13"/>
  <c r="I12" s="1"/>
  <c r="I11" s="1"/>
  <c r="I10" s="1"/>
  <c r="G13"/>
  <c r="G12" s="1"/>
  <c r="G11" s="1"/>
  <c r="G10" s="1"/>
  <c r="E148" i="8"/>
  <c r="E147" s="1"/>
  <c r="E144" s="1"/>
  <c r="E143" s="1"/>
  <c r="F148"/>
  <c r="F147" s="1"/>
  <c r="F144" s="1"/>
  <c r="F143" s="1"/>
  <c r="D148"/>
  <c r="D147" s="1"/>
  <c r="F302" i="7"/>
  <c r="F301" s="1"/>
  <c r="H301"/>
  <c r="H298" s="1"/>
  <c r="H297" s="1"/>
  <c r="G301"/>
  <c r="G298" s="1"/>
  <c r="G297" s="1"/>
  <c r="H302" i="1"/>
  <c r="H299" s="1"/>
  <c r="H298" s="1"/>
  <c r="I302"/>
  <c r="I299" s="1"/>
  <c r="I298" s="1"/>
  <c r="G302"/>
  <c r="G201" i="7"/>
  <c r="G200" s="1"/>
  <c r="H201"/>
  <c r="H200" s="1"/>
  <c r="G197"/>
  <c r="G196" s="1"/>
  <c r="G193" s="1"/>
  <c r="H197"/>
  <c r="H196" s="1"/>
  <c r="H193" s="1"/>
  <c r="G192"/>
  <c r="G191" s="1"/>
  <c r="G190" s="1"/>
  <c r="H192"/>
  <c r="H191" s="1"/>
  <c r="H190" s="1"/>
  <c r="F197"/>
  <c r="F196" s="1"/>
  <c r="F192"/>
  <c r="F191" s="1"/>
  <c r="F190" s="1"/>
  <c r="E247" i="8"/>
  <c r="E246" s="1"/>
  <c r="F247"/>
  <c r="F246" s="1"/>
  <c r="E229"/>
  <c r="F229"/>
  <c r="H196" i="1"/>
  <c r="H193" s="1"/>
  <c r="I196"/>
  <c r="I193" s="1"/>
  <c r="G86" i="7"/>
  <c r="G85" s="1"/>
  <c r="H86"/>
  <c r="H85" s="1"/>
  <c r="I81" i="1"/>
  <c r="H81"/>
  <c r="H241" i="7" l="1"/>
  <c r="I189" i="1"/>
  <c r="I188" s="1"/>
  <c r="H189"/>
  <c r="H188" s="1"/>
  <c r="F193" i="7"/>
  <c r="F189" s="1"/>
  <c r="G189"/>
  <c r="G188" s="1"/>
  <c r="H189"/>
  <c r="H188" s="1"/>
  <c r="E228" i="8"/>
  <c r="E227" s="1"/>
  <c r="F228"/>
  <c r="F227" s="1"/>
  <c r="G241" i="7"/>
  <c r="G299" i="1"/>
  <c r="G298" s="1"/>
  <c r="D144" i="8"/>
  <c r="D143" s="1"/>
  <c r="F298" i="7"/>
  <c r="F297" s="1"/>
  <c r="D229" i="8"/>
  <c r="D228" s="1"/>
  <c r="D247"/>
  <c r="D246" s="1"/>
  <c r="G81" i="1"/>
  <c r="D227" i="8" l="1"/>
  <c r="F188" i="7"/>
  <c r="G188" i="1"/>
  <c r="F157" i="7" l="1"/>
  <c r="F156" s="1"/>
  <c r="F155" s="1"/>
  <c r="E45" i="8"/>
  <c r="E44" s="1"/>
  <c r="E43" s="1"/>
  <c r="F45"/>
  <c r="F44" s="1"/>
  <c r="F43" s="1"/>
  <c r="G157" i="7"/>
  <c r="G156" s="1"/>
  <c r="G155" s="1"/>
  <c r="H157"/>
  <c r="H156" s="1"/>
  <c r="H155" s="1"/>
  <c r="D48" i="8"/>
  <c r="D47" s="1"/>
  <c r="D46" s="1"/>
  <c r="I153" i="1"/>
  <c r="I152" s="1"/>
  <c r="H153"/>
  <c r="H152" s="1"/>
  <c r="D57" i="8"/>
  <c r="E170"/>
  <c r="E169" s="1"/>
  <c r="E168" s="1"/>
  <c r="F170"/>
  <c r="F169" s="1"/>
  <c r="F168" s="1"/>
  <c r="D170"/>
  <c r="D169" s="1"/>
  <c r="D168" s="1"/>
  <c r="E167"/>
  <c r="E166" s="1"/>
  <c r="E165" s="1"/>
  <c r="F167"/>
  <c r="F166" s="1"/>
  <c r="F165" s="1"/>
  <c r="D167"/>
  <c r="D166" s="1"/>
  <c r="D165" s="1"/>
  <c r="G345" i="7"/>
  <c r="G344" s="1"/>
  <c r="G343" s="1"/>
  <c r="H345"/>
  <c r="H344" s="1"/>
  <c r="H343" s="1"/>
  <c r="F345"/>
  <c r="F344" s="1"/>
  <c r="F343" s="1"/>
  <c r="G342"/>
  <c r="G341" s="1"/>
  <c r="G340" s="1"/>
  <c r="H342"/>
  <c r="H341" s="1"/>
  <c r="H340" s="1"/>
  <c r="F342"/>
  <c r="F341" s="1"/>
  <c r="F340" s="1"/>
  <c r="I345" i="1"/>
  <c r="I344" s="1"/>
  <c r="H345"/>
  <c r="H344" s="1"/>
  <c r="G345"/>
  <c r="G344" s="1"/>
  <c r="H331"/>
  <c r="H160"/>
  <c r="H159" s="1"/>
  <c r="H158" s="1"/>
  <c r="I160"/>
  <c r="I159" s="1"/>
  <c r="I158" s="1"/>
  <c r="G154" i="7"/>
  <c r="H154"/>
  <c r="G161"/>
  <c r="G160" s="1"/>
  <c r="G159" s="1"/>
  <c r="G158" s="1"/>
  <c r="H161"/>
  <c r="H160" s="1"/>
  <c r="H159" s="1"/>
  <c r="H158" s="1"/>
  <c r="E58" i="8"/>
  <c r="E57" s="1"/>
  <c r="E56" s="1"/>
  <c r="E52" s="1"/>
  <c r="F58"/>
  <c r="F57" s="1"/>
  <c r="F56" s="1"/>
  <c r="F52" s="1"/>
  <c r="E48"/>
  <c r="F48"/>
  <c r="F154" i="7"/>
  <c r="F161"/>
  <c r="F160" s="1"/>
  <c r="F159" l="1"/>
  <c r="F158" s="1"/>
  <c r="G160" i="1"/>
  <c r="G159" s="1"/>
  <c r="G158" s="1"/>
  <c r="G153"/>
  <c r="G152" s="1"/>
  <c r="D45" i="8"/>
  <c r="D44" s="1"/>
  <c r="D43" s="1"/>
  <c r="D42" s="1"/>
  <c r="D56"/>
  <c r="D52" s="1"/>
  <c r="F183"/>
  <c r="E183"/>
  <c r="D183"/>
  <c r="E155"/>
  <c r="E154" s="1"/>
  <c r="E153" s="1"/>
  <c r="E100"/>
  <c r="E99" s="1"/>
  <c r="E98" s="1"/>
  <c r="F100"/>
  <c r="F99" s="1"/>
  <c r="F98" s="1"/>
  <c r="D100"/>
  <c r="D99" s="1"/>
  <c r="D98" s="1"/>
  <c r="F255"/>
  <c r="F254" s="1"/>
  <c r="F253" s="1"/>
  <c r="F252" s="1"/>
  <c r="E255"/>
  <c r="E254" s="1"/>
  <c r="E253" s="1"/>
  <c r="E252" s="1"/>
  <c r="D255"/>
  <c r="D254" s="1"/>
  <c r="D253" s="1"/>
  <c r="D252" s="1"/>
  <c r="F164"/>
  <c r="F163" s="1"/>
  <c r="F162" s="1"/>
  <c r="F161" s="1"/>
  <c r="E164"/>
  <c r="E163" s="1"/>
  <c r="E162" s="1"/>
  <c r="E161" s="1"/>
  <c r="D164"/>
  <c r="D163" s="1"/>
  <c r="D162" s="1"/>
  <c r="D161" s="1"/>
  <c r="F221"/>
  <c r="F220" s="1"/>
  <c r="F219" s="1"/>
  <c r="E221"/>
  <c r="E220" s="1"/>
  <c r="E219" s="1"/>
  <c r="D221"/>
  <c r="D220" s="1"/>
  <c r="D219" s="1"/>
  <c r="F155"/>
  <c r="F154" s="1"/>
  <c r="F153" s="1"/>
  <c r="D155"/>
  <c r="D154" s="1"/>
  <c r="D153" s="1"/>
  <c r="F152"/>
  <c r="F151" s="1"/>
  <c r="F150" s="1"/>
  <c r="E152"/>
  <c r="E151" s="1"/>
  <c r="E150" s="1"/>
  <c r="D152"/>
  <c r="D151" s="1"/>
  <c r="D150" s="1"/>
  <c r="F142"/>
  <c r="F141" s="1"/>
  <c r="F140" s="1"/>
  <c r="F139" s="1"/>
  <c r="E142"/>
  <c r="E141" s="1"/>
  <c r="E140" s="1"/>
  <c r="E139" s="1"/>
  <c r="D142"/>
  <c r="D141" s="1"/>
  <c r="D140" s="1"/>
  <c r="D139" s="1"/>
  <c r="F138"/>
  <c r="F137" s="1"/>
  <c r="F136" s="1"/>
  <c r="F135" s="1"/>
  <c r="E138"/>
  <c r="E137" s="1"/>
  <c r="E136" s="1"/>
  <c r="E135" s="1"/>
  <c r="D138"/>
  <c r="D137" s="1"/>
  <c r="D136" s="1"/>
  <c r="D135" s="1"/>
  <c r="F132"/>
  <c r="F131" s="1"/>
  <c r="F130" s="1"/>
  <c r="F126" s="1"/>
  <c r="F125" s="1"/>
  <c r="E132"/>
  <c r="E131" s="1"/>
  <c r="E130" s="1"/>
  <c r="E126" s="1"/>
  <c r="E125" s="1"/>
  <c r="D132"/>
  <c r="D131" s="1"/>
  <c r="D130" s="1"/>
  <c r="D117"/>
  <c r="F111"/>
  <c r="F110" s="1"/>
  <c r="E111"/>
  <c r="E110" s="1"/>
  <c r="D111"/>
  <c r="D110" s="1"/>
  <c r="F39"/>
  <c r="F38" s="1"/>
  <c r="F37" s="1"/>
  <c r="E39"/>
  <c r="E38" s="1"/>
  <c r="E37" s="1"/>
  <c r="D39"/>
  <c r="D38" s="1"/>
  <c r="D37" s="1"/>
  <c r="F175"/>
  <c r="F174" s="1"/>
  <c r="F173" s="1"/>
  <c r="F172" s="1"/>
  <c r="F171" s="1"/>
  <c r="E175"/>
  <c r="E174" s="1"/>
  <c r="E173" s="1"/>
  <c r="E172" s="1"/>
  <c r="E171" s="1"/>
  <c r="D175"/>
  <c r="D174" s="1"/>
  <c r="D173" s="1"/>
  <c r="D172" s="1"/>
  <c r="D171" s="1"/>
  <c r="F104"/>
  <c r="F103" s="1"/>
  <c r="F102" s="1"/>
  <c r="E104"/>
  <c r="E103" s="1"/>
  <c r="E102" s="1"/>
  <c r="D105"/>
  <c r="D104" s="1"/>
  <c r="D103" s="1"/>
  <c r="D102" s="1"/>
  <c r="F47"/>
  <c r="F46" s="1"/>
  <c r="F42" s="1"/>
  <c r="F41" s="1"/>
  <c r="E47"/>
  <c r="E46" s="1"/>
  <c r="E42" s="1"/>
  <c r="E41" s="1"/>
  <c r="F31"/>
  <c r="F30" s="1"/>
  <c r="F29" s="1"/>
  <c r="F28" s="1"/>
  <c r="F27" s="1"/>
  <c r="F26" s="1"/>
  <c r="E31"/>
  <c r="E30" s="1"/>
  <c r="E29" s="1"/>
  <c r="E28" s="1"/>
  <c r="E27" s="1"/>
  <c r="E26" s="1"/>
  <c r="D31"/>
  <c r="D30" s="1"/>
  <c r="D29" s="1"/>
  <c r="D28" s="1"/>
  <c r="D27" s="1"/>
  <c r="D26" s="1"/>
  <c r="F270"/>
  <c r="F269" s="1"/>
  <c r="F268" s="1"/>
  <c r="E270"/>
  <c r="E269" s="1"/>
  <c r="E268" s="1"/>
  <c r="D270"/>
  <c r="D269" s="1"/>
  <c r="D268" s="1"/>
  <c r="F279"/>
  <c r="F278" s="1"/>
  <c r="F277" s="1"/>
  <c r="E279"/>
  <c r="E278" s="1"/>
  <c r="E277" s="1"/>
  <c r="D279"/>
  <c r="D278" s="1"/>
  <c r="D277" s="1"/>
  <c r="F276"/>
  <c r="F275" s="1"/>
  <c r="F274" s="1"/>
  <c r="E276"/>
  <c r="E275" s="1"/>
  <c r="E274" s="1"/>
  <c r="D276"/>
  <c r="D275" s="1"/>
  <c r="D274" s="1"/>
  <c r="F273"/>
  <c r="F272" s="1"/>
  <c r="F271" s="1"/>
  <c r="E273"/>
  <c r="E272" s="1"/>
  <c r="E271" s="1"/>
  <c r="D272"/>
  <c r="D271" s="1"/>
  <c r="F15"/>
  <c r="F14" s="1"/>
  <c r="F13" s="1"/>
  <c r="F12" s="1"/>
  <c r="E15"/>
  <c r="E14" s="1"/>
  <c r="E13" s="1"/>
  <c r="E12" s="1"/>
  <c r="D15"/>
  <c r="D14" s="1"/>
  <c r="D13" s="1"/>
  <c r="D12" s="1"/>
  <c r="F11"/>
  <c r="F10" s="1"/>
  <c r="F9" s="1"/>
  <c r="F8" s="1"/>
  <c r="E11"/>
  <c r="E10" s="1"/>
  <c r="E9" s="1"/>
  <c r="E8" s="1"/>
  <c r="D11"/>
  <c r="D10" s="1"/>
  <c r="D9" s="1"/>
  <c r="D8" s="1"/>
  <c r="F266"/>
  <c r="F265" s="1"/>
  <c r="F264" s="1"/>
  <c r="F263" s="1"/>
  <c r="E266"/>
  <c r="E265" s="1"/>
  <c r="E264" s="1"/>
  <c r="E263" s="1"/>
  <c r="D266"/>
  <c r="D265" s="1"/>
  <c r="D264" s="1"/>
  <c r="D263" s="1"/>
  <c r="F203"/>
  <c r="F202" s="1"/>
  <c r="F201" s="1"/>
  <c r="E203"/>
  <c r="E202" s="1"/>
  <c r="E201" s="1"/>
  <c r="D203"/>
  <c r="D202" s="1"/>
  <c r="D201" s="1"/>
  <c r="F196"/>
  <c r="F195" s="1"/>
  <c r="F194" s="1"/>
  <c r="F193" s="1"/>
  <c r="E196"/>
  <c r="E195" s="1"/>
  <c r="E194" s="1"/>
  <c r="E193" s="1"/>
  <c r="D196"/>
  <c r="D195" s="1"/>
  <c r="D194" s="1"/>
  <c r="D193" s="1"/>
  <c r="F93"/>
  <c r="F92" s="1"/>
  <c r="F91" s="1"/>
  <c r="E93"/>
  <c r="E92" s="1"/>
  <c r="E91" s="1"/>
  <c r="D93"/>
  <c r="D92" s="1"/>
  <c r="D91" s="1"/>
  <c r="F35"/>
  <c r="F34" s="1"/>
  <c r="F33" s="1"/>
  <c r="F32" s="1"/>
  <c r="E35"/>
  <c r="E34" s="1"/>
  <c r="E33" s="1"/>
  <c r="E32" s="1"/>
  <c r="D35"/>
  <c r="D34" s="1"/>
  <c r="D33" s="1"/>
  <c r="F25"/>
  <c r="F24" s="1"/>
  <c r="F23" s="1"/>
  <c r="E25"/>
  <c r="E24" s="1"/>
  <c r="E23" s="1"/>
  <c r="D25"/>
  <c r="D24" s="1"/>
  <c r="D23" s="1"/>
  <c r="F22"/>
  <c r="F21" s="1"/>
  <c r="F20" s="1"/>
  <c r="E22"/>
  <c r="E21" s="1"/>
  <c r="E20" s="1"/>
  <c r="D22"/>
  <c r="D21" s="1"/>
  <c r="D20" s="1"/>
  <c r="F18"/>
  <c r="F17" s="1"/>
  <c r="F16" s="1"/>
  <c r="E18"/>
  <c r="E17" s="1"/>
  <c r="E16" s="1"/>
  <c r="D18"/>
  <c r="D17" s="1"/>
  <c r="D16" s="1"/>
  <c r="F261"/>
  <c r="F260" s="1"/>
  <c r="F259" s="1"/>
  <c r="F258" s="1"/>
  <c r="F257" s="1"/>
  <c r="F256" s="1"/>
  <c r="E261"/>
  <c r="E260" s="1"/>
  <c r="E259" s="1"/>
  <c r="E258" s="1"/>
  <c r="E257" s="1"/>
  <c r="E256" s="1"/>
  <c r="D261"/>
  <c r="D260" s="1"/>
  <c r="D259" s="1"/>
  <c r="D258" s="1"/>
  <c r="D257" s="1"/>
  <c r="D256" s="1"/>
  <c r="F191"/>
  <c r="F190" s="1"/>
  <c r="F189" s="1"/>
  <c r="E191"/>
  <c r="E190" s="1"/>
  <c r="E189" s="1"/>
  <c r="D191"/>
  <c r="D190" s="1"/>
  <c r="D189" s="1"/>
  <c r="F186"/>
  <c r="F185" s="1"/>
  <c r="E186"/>
  <c r="E185" s="1"/>
  <c r="D186"/>
  <c r="D185" s="1"/>
  <c r="F180"/>
  <c r="F179" s="1"/>
  <c r="F178" s="1"/>
  <c r="F177" s="1"/>
  <c r="E180"/>
  <c r="E179" s="1"/>
  <c r="E178" s="1"/>
  <c r="E177" s="1"/>
  <c r="D180"/>
  <c r="D179" s="1"/>
  <c r="D178" s="1"/>
  <c r="D177" s="1"/>
  <c r="G77" i="7"/>
  <c r="H77"/>
  <c r="D41" i="8" l="1"/>
  <c r="D126"/>
  <c r="D125" s="1"/>
  <c r="D182"/>
  <c r="D181" s="1"/>
  <c r="D176" s="1"/>
  <c r="E182"/>
  <c r="E181" s="1"/>
  <c r="E176" s="1"/>
  <c r="F182"/>
  <c r="F181" s="1"/>
  <c r="F176" s="1"/>
  <c r="D19"/>
  <c r="D7" s="1"/>
  <c r="F19"/>
  <c r="F7" s="1"/>
  <c r="E19"/>
  <c r="E7" s="1"/>
  <c r="F117"/>
  <c r="E117"/>
  <c r="E109"/>
  <c r="D109"/>
  <c r="F109"/>
  <c r="E90"/>
  <c r="E89" s="1"/>
  <c r="D90"/>
  <c r="D89" s="1"/>
  <c r="F90"/>
  <c r="F89" s="1"/>
  <c r="E267"/>
  <c r="E262" s="1"/>
  <c r="D267"/>
  <c r="D262" s="1"/>
  <c r="F267"/>
  <c r="F262" s="1"/>
  <c r="D32"/>
  <c r="E160"/>
  <c r="E149"/>
  <c r="E134" s="1"/>
  <c r="D160"/>
  <c r="F160"/>
  <c r="F149"/>
  <c r="F134" s="1"/>
  <c r="D149"/>
  <c r="D134" s="1"/>
  <c r="E108" l="1"/>
  <c r="E107" s="1"/>
  <c r="E106" s="1"/>
  <c r="D108"/>
  <c r="D107" s="1"/>
  <c r="D106" s="1"/>
  <c r="F108"/>
  <c r="F107" s="1"/>
  <c r="F106" s="1"/>
  <c r="E133"/>
  <c r="F133"/>
  <c r="D133"/>
  <c r="H309" i="1"/>
  <c r="H308" s="1"/>
  <c r="I309"/>
  <c r="I308" s="1"/>
  <c r="H306"/>
  <c r="H305" s="1"/>
  <c r="I306"/>
  <c r="I305" s="1"/>
  <c r="H296"/>
  <c r="H295" s="1"/>
  <c r="H294" s="1"/>
  <c r="I296"/>
  <c r="I295" s="1"/>
  <c r="I294" s="1"/>
  <c r="H292"/>
  <c r="H291" s="1"/>
  <c r="H290" s="1"/>
  <c r="I292"/>
  <c r="I291" s="1"/>
  <c r="I290" s="1"/>
  <c r="H67"/>
  <c r="I67"/>
  <c r="H72"/>
  <c r="I72"/>
  <c r="H76"/>
  <c r="I76"/>
  <c r="H79"/>
  <c r="H78" s="1"/>
  <c r="I79"/>
  <c r="I78" s="1"/>
  <c r="H304" l="1"/>
  <c r="H289" s="1"/>
  <c r="I304"/>
  <c r="I289" s="1"/>
  <c r="I288" l="1"/>
  <c r="H288"/>
  <c r="H330"/>
  <c r="H329" s="1"/>
  <c r="H328" s="1"/>
  <c r="H327" s="1"/>
  <c r="I331"/>
  <c r="I330" s="1"/>
  <c r="I329" s="1"/>
  <c r="I328" s="1"/>
  <c r="I327" s="1"/>
  <c r="G43" i="7"/>
  <c r="H43"/>
  <c r="G149"/>
  <c r="G148" s="1"/>
  <c r="G147" s="1"/>
  <c r="G146" s="1"/>
  <c r="G145" s="1"/>
  <c r="G144" s="1"/>
  <c r="H149"/>
  <c r="H148" s="1"/>
  <c r="H147" s="1"/>
  <c r="H146" s="1"/>
  <c r="H145" s="1"/>
  <c r="H144" s="1"/>
  <c r="G187"/>
  <c r="H187"/>
  <c r="G208"/>
  <c r="H208"/>
  <c r="G331"/>
  <c r="G330" s="1"/>
  <c r="G329" s="1"/>
  <c r="G328" s="1"/>
  <c r="G327" s="1"/>
  <c r="G326" s="1"/>
  <c r="H331"/>
  <c r="H330" s="1"/>
  <c r="H329" s="1"/>
  <c r="H328" s="1"/>
  <c r="H327" s="1"/>
  <c r="H326" s="1"/>
  <c r="F331"/>
  <c r="F330" s="1"/>
  <c r="F329" s="1"/>
  <c r="F328" s="1"/>
  <c r="F327" s="1"/>
  <c r="F326" s="1"/>
  <c r="G240"/>
  <c r="H240"/>
  <c r="G232"/>
  <c r="H232"/>
  <c r="H150" i="1"/>
  <c r="H149" s="1"/>
  <c r="I150"/>
  <c r="I149" s="1"/>
  <c r="G153" i="7"/>
  <c r="G152" s="1"/>
  <c r="G151" s="1"/>
  <c r="G150" s="1"/>
  <c r="H153"/>
  <c r="H152" s="1"/>
  <c r="H151" s="1"/>
  <c r="H150" s="1"/>
  <c r="H145" i="1"/>
  <c r="H144" s="1"/>
  <c r="H143" s="1"/>
  <c r="H142" s="1"/>
  <c r="H141" s="1"/>
  <c r="I145"/>
  <c r="I144" s="1"/>
  <c r="I143" s="1"/>
  <c r="I142" s="1"/>
  <c r="I141" s="1"/>
  <c r="G331"/>
  <c r="G330" s="1"/>
  <c r="G329" s="1"/>
  <c r="I287" l="1"/>
  <c r="I286" s="1"/>
  <c r="H287"/>
  <c r="H286" s="1"/>
  <c r="I148"/>
  <c r="I147" s="1"/>
  <c r="H148"/>
  <c r="H147" s="1"/>
  <c r="F153" i="7"/>
  <c r="F152" s="1"/>
  <c r="G150" i="1"/>
  <c r="G149" s="1"/>
  <c r="F149" i="7"/>
  <c r="F148" s="1"/>
  <c r="F147" s="1"/>
  <c r="F146" s="1"/>
  <c r="F145" s="1"/>
  <c r="G145" i="1"/>
  <c r="G144" s="1"/>
  <c r="G143" s="1"/>
  <c r="G142" s="1"/>
  <c r="G141" s="1"/>
  <c r="H342"/>
  <c r="H341" s="1"/>
  <c r="I342"/>
  <c r="I341" s="1"/>
  <c r="G342"/>
  <c r="G341" s="1"/>
  <c r="F240" i="7"/>
  <c r="F239" s="1"/>
  <c r="F238" s="1"/>
  <c r="F234" s="1"/>
  <c r="H239"/>
  <c r="H238" s="1"/>
  <c r="G239"/>
  <c r="G238" s="1"/>
  <c r="H239" i="1"/>
  <c r="H238" s="1"/>
  <c r="I239"/>
  <c r="I238" s="1"/>
  <c r="G239"/>
  <c r="G238" s="1"/>
  <c r="G234" s="1"/>
  <c r="F232" i="7"/>
  <c r="F231" s="1"/>
  <c r="H231"/>
  <c r="H230" s="1"/>
  <c r="H226" s="1"/>
  <c r="G231"/>
  <c r="G230" s="1"/>
  <c r="G226" s="1"/>
  <c r="H231" i="1"/>
  <c r="I231"/>
  <c r="I230" s="1"/>
  <c r="I226" s="1"/>
  <c r="G231"/>
  <c r="G230" s="1"/>
  <c r="G226" s="1"/>
  <c r="G182" i="7"/>
  <c r="G181" s="1"/>
  <c r="G180" s="1"/>
  <c r="H182"/>
  <c r="H181" s="1"/>
  <c r="H180" s="1"/>
  <c r="F182"/>
  <c r="F181" s="1"/>
  <c r="F180" s="1"/>
  <c r="H181" i="1"/>
  <c r="H180" s="1"/>
  <c r="I181"/>
  <c r="I180" s="1"/>
  <c r="G181"/>
  <c r="G180" s="1"/>
  <c r="H226" l="1"/>
  <c r="H230"/>
  <c r="F230" i="7"/>
  <c r="F226" s="1"/>
  <c r="F225" s="1"/>
  <c r="G148" i="1"/>
  <c r="G147" s="1"/>
  <c r="F151" i="7"/>
  <c r="F150" s="1"/>
  <c r="F144"/>
  <c r="G103"/>
  <c r="H103"/>
  <c r="G50"/>
  <c r="H50"/>
  <c r="G47"/>
  <c r="H47"/>
  <c r="F43" l="1"/>
  <c r="F42" s="1"/>
  <c r="F41" s="1"/>
  <c r="H42"/>
  <c r="H41" s="1"/>
  <c r="G42"/>
  <c r="G41" s="1"/>
  <c r="I38" i="1"/>
  <c r="H38"/>
  <c r="G38"/>
  <c r="G37" s="1"/>
  <c r="G36" s="1"/>
  <c r="H37" l="1"/>
  <c r="H36" s="1"/>
  <c r="I37"/>
  <c r="I36" s="1"/>
  <c r="F187" i="7"/>
  <c r="F186" s="1"/>
  <c r="F185" s="1"/>
  <c r="H186"/>
  <c r="H185" s="1"/>
  <c r="G186"/>
  <c r="G185" s="1"/>
  <c r="I186" i="1"/>
  <c r="H186"/>
  <c r="G186"/>
  <c r="G185" s="1"/>
  <c r="F208" i="7"/>
  <c r="F207" s="1"/>
  <c r="F206" s="1"/>
  <c r="F205" s="1"/>
  <c r="F204" s="1"/>
  <c r="H207"/>
  <c r="H206" s="1"/>
  <c r="H205" s="1"/>
  <c r="H204" s="1"/>
  <c r="G207"/>
  <c r="G206" s="1"/>
  <c r="G205" s="1"/>
  <c r="G204" s="1"/>
  <c r="I207" i="1"/>
  <c r="I206" s="1"/>
  <c r="I205" s="1"/>
  <c r="I204" s="1"/>
  <c r="H207"/>
  <c r="H206" s="1"/>
  <c r="H205" s="1"/>
  <c r="H204" s="1"/>
  <c r="G207"/>
  <c r="G206" s="1"/>
  <c r="F103" i="7"/>
  <c r="F102" s="1"/>
  <c r="F101" s="1"/>
  <c r="H102"/>
  <c r="H101" s="1"/>
  <c r="G102"/>
  <c r="G101" s="1"/>
  <c r="I98" i="1"/>
  <c r="I97" s="1"/>
  <c r="H98"/>
  <c r="H97" s="1"/>
  <c r="G98"/>
  <c r="G97" s="1"/>
  <c r="F77" i="7"/>
  <c r="F76" s="1"/>
  <c r="F75" s="1"/>
  <c r="F74" s="1"/>
  <c r="H76"/>
  <c r="H75" s="1"/>
  <c r="H74" s="1"/>
  <c r="G76"/>
  <c r="G75" s="1"/>
  <c r="G74" s="1"/>
  <c r="I71" i="1"/>
  <c r="I70" s="1"/>
  <c r="H71"/>
  <c r="G72"/>
  <c r="G71" s="1"/>
  <c r="G70" s="1"/>
  <c r="F50" i="7"/>
  <c r="F49" s="1"/>
  <c r="F48" s="1"/>
  <c r="F47"/>
  <c r="H49"/>
  <c r="H48" s="1"/>
  <c r="G49"/>
  <c r="G48" s="1"/>
  <c r="H46"/>
  <c r="H45" s="1"/>
  <c r="G46"/>
  <c r="G45" s="1"/>
  <c r="I45" i="1"/>
  <c r="I44" s="1"/>
  <c r="I40" s="1"/>
  <c r="I35" s="1"/>
  <c r="H45"/>
  <c r="H44" s="1"/>
  <c r="H40" s="1"/>
  <c r="G45"/>
  <c r="G44" s="1"/>
  <c r="G42"/>
  <c r="G41" s="1"/>
  <c r="H35" l="1"/>
  <c r="H44" i="7"/>
  <c r="H40" s="1"/>
  <c r="G44"/>
  <c r="G40" s="1"/>
  <c r="G40" i="1"/>
  <c r="G35" s="1"/>
  <c r="I185"/>
  <c r="F210" i="8"/>
  <c r="F209" s="1"/>
  <c r="H185" i="1"/>
  <c r="E210" i="8"/>
  <c r="E209" s="1"/>
  <c r="F46" i="7"/>
  <c r="F45" s="1"/>
  <c r="F44" s="1"/>
  <c r="G205" i="1"/>
  <c r="H70"/>
  <c r="F40" i="7" l="1"/>
  <c r="G204" i="1"/>
  <c r="G130" i="7" l="1"/>
  <c r="G129" s="1"/>
  <c r="G128" s="1"/>
  <c r="G121" s="1"/>
  <c r="H130"/>
  <c r="H129" s="1"/>
  <c r="H128" s="1"/>
  <c r="H121" s="1"/>
  <c r="F130"/>
  <c r="F129" s="1"/>
  <c r="F128" s="1"/>
  <c r="F121" s="1"/>
  <c r="H123" i="1"/>
  <c r="H122" s="1"/>
  <c r="I123"/>
  <c r="I122" s="1"/>
  <c r="H126"/>
  <c r="H125" s="1"/>
  <c r="I126"/>
  <c r="I125" s="1"/>
  <c r="G126"/>
  <c r="G125" s="1"/>
  <c r="G123"/>
  <c r="G122" s="1"/>
  <c r="H179" i="7" l="1"/>
  <c r="H174" s="1"/>
  <c r="F179"/>
  <c r="F174" s="1"/>
  <c r="G179"/>
  <c r="G174" s="1"/>
  <c r="G13" l="1"/>
  <c r="G12" s="1"/>
  <c r="G11" s="1"/>
  <c r="G10" s="1"/>
  <c r="G9" s="1"/>
  <c r="G8" s="1"/>
  <c r="H13"/>
  <c r="H12" s="1"/>
  <c r="H11" s="1"/>
  <c r="H10" s="1"/>
  <c r="H9" s="1"/>
  <c r="H8" s="1"/>
  <c r="F13"/>
  <c r="F12" s="1"/>
  <c r="F11" s="1"/>
  <c r="F10" s="1"/>
  <c r="F9" s="1"/>
  <c r="F8" s="1"/>
  <c r="H359" i="1"/>
  <c r="H358" s="1"/>
  <c r="H357" s="1"/>
  <c r="H356" s="1"/>
  <c r="H355" s="1"/>
  <c r="H354" s="1"/>
  <c r="H353" s="1"/>
  <c r="I359"/>
  <c r="I358" s="1"/>
  <c r="I357" s="1"/>
  <c r="I356" s="1"/>
  <c r="I355" s="1"/>
  <c r="I354" s="1"/>
  <c r="I353" s="1"/>
  <c r="G359"/>
  <c r="G358" s="1"/>
  <c r="G357" s="1"/>
  <c r="G356" s="1"/>
  <c r="G351" i="7"/>
  <c r="G350" s="1"/>
  <c r="G349" s="1"/>
  <c r="G348" s="1"/>
  <c r="G347" s="1"/>
  <c r="G346" s="1"/>
  <c r="H351"/>
  <c r="H350" s="1"/>
  <c r="H349" s="1"/>
  <c r="H348" s="1"/>
  <c r="H347" s="1"/>
  <c r="H346" s="1"/>
  <c r="F351"/>
  <c r="F350" s="1"/>
  <c r="F349" s="1"/>
  <c r="F348" s="1"/>
  <c r="F347" s="1"/>
  <c r="F346" s="1"/>
  <c r="G339"/>
  <c r="G338" s="1"/>
  <c r="G337" s="1"/>
  <c r="G336" s="1"/>
  <c r="H339"/>
  <c r="H338" s="1"/>
  <c r="H337" s="1"/>
  <c r="H336" s="1"/>
  <c r="F339"/>
  <c r="F338" s="1"/>
  <c r="F337" s="1"/>
  <c r="G325"/>
  <c r="G324" s="1"/>
  <c r="G323" s="1"/>
  <c r="G322" s="1"/>
  <c r="G321" s="1"/>
  <c r="G320" s="1"/>
  <c r="G319" s="1"/>
  <c r="H325"/>
  <c r="H324" s="1"/>
  <c r="H323" s="1"/>
  <c r="H322" s="1"/>
  <c r="H321" s="1"/>
  <c r="H320" s="1"/>
  <c r="H319" s="1"/>
  <c r="F325"/>
  <c r="F324" s="1"/>
  <c r="F323" s="1"/>
  <c r="F322" s="1"/>
  <c r="F321" s="1"/>
  <c r="F320" s="1"/>
  <c r="F319" s="1"/>
  <c r="G309"/>
  <c r="G308" s="1"/>
  <c r="G307" s="1"/>
  <c r="H309"/>
  <c r="H308" s="1"/>
  <c r="H307" s="1"/>
  <c r="F309"/>
  <c r="F308" s="1"/>
  <c r="F307" s="1"/>
  <c r="G306"/>
  <c r="G305" s="1"/>
  <c r="G304" s="1"/>
  <c r="H306"/>
  <c r="H305" s="1"/>
  <c r="H304" s="1"/>
  <c r="F306"/>
  <c r="F305" s="1"/>
  <c r="F304" s="1"/>
  <c r="G296"/>
  <c r="G295" s="1"/>
  <c r="G294" s="1"/>
  <c r="G293" s="1"/>
  <c r="H296"/>
  <c r="H295" s="1"/>
  <c r="H294" s="1"/>
  <c r="H293" s="1"/>
  <c r="F296"/>
  <c r="F295" s="1"/>
  <c r="F294" s="1"/>
  <c r="F293" s="1"/>
  <c r="G292"/>
  <c r="G291" s="1"/>
  <c r="G290" s="1"/>
  <c r="G289" s="1"/>
  <c r="H292"/>
  <c r="H291" s="1"/>
  <c r="H290" s="1"/>
  <c r="H289" s="1"/>
  <c r="F292"/>
  <c r="F291" s="1"/>
  <c r="F290" s="1"/>
  <c r="F289" s="1"/>
  <c r="G225"/>
  <c r="H225"/>
  <c r="G219"/>
  <c r="G218" s="1"/>
  <c r="G217" s="1"/>
  <c r="G216" s="1"/>
  <c r="H219"/>
  <c r="H218" s="1"/>
  <c r="H217" s="1"/>
  <c r="H216" s="1"/>
  <c r="F218"/>
  <c r="F217" s="1"/>
  <c r="F216" s="1"/>
  <c r="G141"/>
  <c r="G140" s="1"/>
  <c r="G139" s="1"/>
  <c r="G138" s="1"/>
  <c r="G137" s="1"/>
  <c r="H141"/>
  <c r="H140" s="1"/>
  <c r="H139" s="1"/>
  <c r="H138" s="1"/>
  <c r="H137" s="1"/>
  <c r="F141"/>
  <c r="F140" s="1"/>
  <c r="F139" s="1"/>
  <c r="F138" s="1"/>
  <c r="F137" s="1"/>
  <c r="G136"/>
  <c r="G135" s="1"/>
  <c r="G134" s="1"/>
  <c r="G133" s="1"/>
  <c r="G132" s="1"/>
  <c r="H136"/>
  <c r="H135" s="1"/>
  <c r="H134" s="1"/>
  <c r="H133" s="1"/>
  <c r="H132" s="1"/>
  <c r="F136"/>
  <c r="F135" s="1"/>
  <c r="F134" s="1"/>
  <c r="F133" s="1"/>
  <c r="F132" s="1"/>
  <c r="G107"/>
  <c r="G106" s="1"/>
  <c r="G105" s="1"/>
  <c r="G104" s="1"/>
  <c r="H107"/>
  <c r="H106" s="1"/>
  <c r="H105" s="1"/>
  <c r="H104" s="1"/>
  <c r="F107"/>
  <c r="F106" s="1"/>
  <c r="F105" s="1"/>
  <c r="F104" s="1"/>
  <c r="G100"/>
  <c r="H100"/>
  <c r="G96"/>
  <c r="G95" s="1"/>
  <c r="G94" s="1"/>
  <c r="G93" s="1"/>
  <c r="G92" s="1"/>
  <c r="G91" s="1"/>
  <c r="G90" s="1"/>
  <c r="H96"/>
  <c r="H95" s="1"/>
  <c r="H94" s="1"/>
  <c r="H93" s="1"/>
  <c r="H92" s="1"/>
  <c r="H91" s="1"/>
  <c r="H90" s="1"/>
  <c r="F96"/>
  <c r="F95" s="1"/>
  <c r="F94" s="1"/>
  <c r="F93" s="1"/>
  <c r="F92" s="1"/>
  <c r="F91" s="1"/>
  <c r="F90" s="1"/>
  <c r="G84"/>
  <c r="G83" s="1"/>
  <c r="G82" s="1"/>
  <c r="H84"/>
  <c r="H83" s="1"/>
  <c r="H82" s="1"/>
  <c r="F84"/>
  <c r="F83" s="1"/>
  <c r="F82" s="1"/>
  <c r="G81"/>
  <c r="G80" s="1"/>
  <c r="G79" s="1"/>
  <c r="H81"/>
  <c r="H80" s="1"/>
  <c r="H79" s="1"/>
  <c r="F81"/>
  <c r="F80" s="1"/>
  <c r="F79" s="1"/>
  <c r="G72"/>
  <c r="G71" s="1"/>
  <c r="G70" s="1"/>
  <c r="G69" s="1"/>
  <c r="H72"/>
  <c r="H71" s="1"/>
  <c r="H70" s="1"/>
  <c r="H69" s="1"/>
  <c r="F72"/>
  <c r="F71" s="1"/>
  <c r="F70" s="1"/>
  <c r="F69" s="1"/>
  <c r="G64"/>
  <c r="G63" s="1"/>
  <c r="H64"/>
  <c r="H63" s="1"/>
  <c r="F64"/>
  <c r="F63" s="1"/>
  <c r="F62" s="1"/>
  <c r="G55"/>
  <c r="G54" s="1"/>
  <c r="G53" s="1"/>
  <c r="H55"/>
  <c r="H54" s="1"/>
  <c r="H53" s="1"/>
  <c r="F55"/>
  <c r="F54" s="1"/>
  <c r="F53" s="1"/>
  <c r="G38"/>
  <c r="G37" s="1"/>
  <c r="G36" s="1"/>
  <c r="G35" s="1"/>
  <c r="G34" s="1"/>
  <c r="G33" s="1"/>
  <c r="G32" s="1"/>
  <c r="H38"/>
  <c r="H37" s="1"/>
  <c r="H36" s="1"/>
  <c r="H35" s="1"/>
  <c r="H34" s="1"/>
  <c r="H33" s="1"/>
  <c r="H32" s="1"/>
  <c r="F38"/>
  <c r="F37" s="1"/>
  <c r="F36" s="1"/>
  <c r="F35" s="1"/>
  <c r="F34" s="1"/>
  <c r="F33" s="1"/>
  <c r="F32" s="1"/>
  <c r="G31"/>
  <c r="G30" s="1"/>
  <c r="G29" s="1"/>
  <c r="H31"/>
  <c r="H30" s="1"/>
  <c r="H29" s="1"/>
  <c r="F31"/>
  <c r="F30" s="1"/>
  <c r="F29" s="1"/>
  <c r="G26"/>
  <c r="G25" s="1"/>
  <c r="H26"/>
  <c r="H25" s="1"/>
  <c r="F26"/>
  <c r="F25" s="1"/>
  <c r="G24"/>
  <c r="G23" s="1"/>
  <c r="H24"/>
  <c r="H23" s="1"/>
  <c r="F24"/>
  <c r="F23" s="1"/>
  <c r="H22" l="1"/>
  <c r="H21" s="1"/>
  <c r="H20" s="1"/>
  <c r="H14" s="1"/>
  <c r="G22"/>
  <c r="G21" s="1"/>
  <c r="G20" s="1"/>
  <c r="G14" s="1"/>
  <c r="F22"/>
  <c r="F78"/>
  <c r="F73" s="1"/>
  <c r="G62"/>
  <c r="G61" s="1"/>
  <c r="G60" s="1"/>
  <c r="H62"/>
  <c r="H61" s="1"/>
  <c r="H60" s="1"/>
  <c r="F61"/>
  <c r="F60" s="1"/>
  <c r="E205" i="8"/>
  <c r="F205"/>
  <c r="F336" i="7"/>
  <c r="F335" s="1"/>
  <c r="F334" s="1"/>
  <c r="F333" s="1"/>
  <c r="F332" s="1"/>
  <c r="G335"/>
  <c r="G334" s="1"/>
  <c r="H335"/>
  <c r="H334" s="1"/>
  <c r="G99"/>
  <c r="G98" s="1"/>
  <c r="G97" s="1"/>
  <c r="H99"/>
  <c r="H98" s="1"/>
  <c r="H97" s="1"/>
  <c r="F21"/>
  <c r="F20" s="1"/>
  <c r="F14" s="1"/>
  <c r="G179" i="1"/>
  <c r="G174" s="1"/>
  <c r="F233" i="7"/>
  <c r="G234"/>
  <c r="G233" s="1"/>
  <c r="H234"/>
  <c r="H233" s="1"/>
  <c r="I225" i="1"/>
  <c r="H225"/>
  <c r="H215" i="7"/>
  <c r="G215"/>
  <c r="F215"/>
  <c r="H179" i="1"/>
  <c r="H174" s="1"/>
  <c r="G355"/>
  <c r="G354" s="1"/>
  <c r="G353" s="1"/>
  <c r="G184" i="7"/>
  <c r="G183" s="1"/>
  <c r="G143" s="1"/>
  <c r="H184"/>
  <c r="H183" s="1"/>
  <c r="H143" s="1"/>
  <c r="F184"/>
  <c r="F183" s="1"/>
  <c r="F143" s="1"/>
  <c r="F100"/>
  <c r="F99" s="1"/>
  <c r="I179" i="1"/>
  <c r="I174" s="1"/>
  <c r="G303" i="7"/>
  <c r="G288" s="1"/>
  <c r="H52"/>
  <c r="H51" s="1"/>
  <c r="F52"/>
  <c r="F51" s="1"/>
  <c r="G52"/>
  <c r="G51" s="1"/>
  <c r="F303"/>
  <c r="F288" s="1"/>
  <c r="H78"/>
  <c r="H73" s="1"/>
  <c r="G78"/>
  <c r="G73" s="1"/>
  <c r="H303"/>
  <c r="H288" s="1"/>
  <c r="F131"/>
  <c r="G131"/>
  <c r="H131"/>
  <c r="E204" i="8" l="1"/>
  <c r="E197" s="1"/>
  <c r="E192" s="1"/>
  <c r="E280" s="1"/>
  <c r="E285" s="1"/>
  <c r="F204"/>
  <c r="F197" s="1"/>
  <c r="F192" s="1"/>
  <c r="F280" s="1"/>
  <c r="F285" s="1"/>
  <c r="G214" i="7"/>
  <c r="G203" s="1"/>
  <c r="G142" s="1"/>
  <c r="H214"/>
  <c r="H203" s="1"/>
  <c r="H142" s="1"/>
  <c r="F214"/>
  <c r="F203" s="1"/>
  <c r="F142" s="1"/>
  <c r="H333"/>
  <c r="H332" s="1"/>
  <c r="G333"/>
  <c r="G332" s="1"/>
  <c r="H39"/>
  <c r="G39"/>
  <c r="F98"/>
  <c r="F97" s="1"/>
  <c r="H287"/>
  <c r="H286" s="1"/>
  <c r="G287"/>
  <c r="G286" s="1"/>
  <c r="F287"/>
  <c r="F286" s="1"/>
  <c r="F39"/>
  <c r="F7" s="1"/>
  <c r="H108"/>
  <c r="G108"/>
  <c r="F108"/>
  <c r="G7" l="1"/>
  <c r="G285"/>
  <c r="F285"/>
  <c r="H285"/>
  <c r="H7"/>
  <c r="H351" i="1"/>
  <c r="H350" s="1"/>
  <c r="H349" s="1"/>
  <c r="H348" s="1"/>
  <c r="I351"/>
  <c r="I350" s="1"/>
  <c r="I349" s="1"/>
  <c r="I348" s="1"/>
  <c r="G351"/>
  <c r="G350" s="1"/>
  <c r="G349" s="1"/>
  <c r="G348" s="1"/>
  <c r="H339"/>
  <c r="H338" s="1"/>
  <c r="I339"/>
  <c r="I338" s="1"/>
  <c r="G339"/>
  <c r="G338" s="1"/>
  <c r="I337" l="1"/>
  <c r="I336" s="1"/>
  <c r="I335" s="1"/>
  <c r="G337"/>
  <c r="G336" s="1"/>
  <c r="G335" s="1"/>
  <c r="G334" s="1"/>
  <c r="G333" s="1"/>
  <c r="G328" s="1"/>
  <c r="G327" s="1"/>
  <c r="H337"/>
  <c r="H336" s="1"/>
  <c r="H335" s="1"/>
  <c r="F352" i="7"/>
  <c r="H352"/>
  <c r="H356" s="1"/>
  <c r="G352"/>
  <c r="G356" s="1"/>
  <c r="G347" i="1"/>
  <c r="I347"/>
  <c r="H347"/>
  <c r="H325"/>
  <c r="H324" s="1"/>
  <c r="H323" s="1"/>
  <c r="H322" s="1"/>
  <c r="H321" s="1"/>
  <c r="H320" s="1"/>
  <c r="I325"/>
  <c r="I324" s="1"/>
  <c r="I323" s="1"/>
  <c r="I322" s="1"/>
  <c r="I321" s="1"/>
  <c r="I320" s="1"/>
  <c r="G325"/>
  <c r="G324" s="1"/>
  <c r="G323" s="1"/>
  <c r="G322" s="1"/>
  <c r="G321" s="1"/>
  <c r="G292"/>
  <c r="G291" s="1"/>
  <c r="G290" s="1"/>
  <c r="G296"/>
  <c r="G295" s="1"/>
  <c r="G294" s="1"/>
  <c r="G309"/>
  <c r="G308" s="1"/>
  <c r="G306"/>
  <c r="G305" s="1"/>
  <c r="H218"/>
  <c r="H217" s="1"/>
  <c r="H216" s="1"/>
  <c r="I218"/>
  <c r="I217" s="1"/>
  <c r="I216" s="1"/>
  <c r="G218"/>
  <c r="G217" s="1"/>
  <c r="G216" s="1"/>
  <c r="H184"/>
  <c r="H183" s="1"/>
  <c r="H140" s="1"/>
  <c r="I184"/>
  <c r="I183" s="1"/>
  <c r="I140" s="1"/>
  <c r="G320" l="1"/>
  <c r="H334"/>
  <c r="H333" s="1"/>
  <c r="I334"/>
  <c r="I333" s="1"/>
  <c r="G233"/>
  <c r="H234"/>
  <c r="H233" s="1"/>
  <c r="I234"/>
  <c r="I233" s="1"/>
  <c r="G225"/>
  <c r="G215"/>
  <c r="I215"/>
  <c r="I214" s="1"/>
  <c r="I203" s="1"/>
  <c r="H215"/>
  <c r="G184"/>
  <c r="G183" s="1"/>
  <c r="G140" s="1"/>
  <c r="G304"/>
  <c r="G289" s="1"/>
  <c r="G288" s="1"/>
  <c r="I120"/>
  <c r="I119" s="1"/>
  <c r="H120"/>
  <c r="H119" s="1"/>
  <c r="H118" s="1"/>
  <c r="G120"/>
  <c r="G119" s="1"/>
  <c r="G79"/>
  <c r="H137"/>
  <c r="H136" s="1"/>
  <c r="H135" s="1"/>
  <c r="H134" s="1"/>
  <c r="H369" s="1"/>
  <c r="I137"/>
  <c r="I136" s="1"/>
  <c r="I135" s="1"/>
  <c r="I134" s="1"/>
  <c r="I369" s="1"/>
  <c r="G137"/>
  <c r="G136" s="1"/>
  <c r="G135" s="1"/>
  <c r="G134" s="1"/>
  <c r="G369" s="1"/>
  <c r="H214" l="1"/>
  <c r="H203" s="1"/>
  <c r="H139" s="1"/>
  <c r="I139"/>
  <c r="G78"/>
  <c r="D205" i="8" s="1"/>
  <c r="G287" i="1"/>
  <c r="G214"/>
  <c r="G203" s="1"/>
  <c r="G139" s="1"/>
  <c r="I118"/>
  <c r="I117" s="1"/>
  <c r="G118"/>
  <c r="G117" s="1"/>
  <c r="H117"/>
  <c r="D204" i="8" l="1"/>
  <c r="D197" s="1"/>
  <c r="D192" s="1"/>
  <c r="D280" s="1"/>
  <c r="G286" i="1"/>
  <c r="I132"/>
  <c r="I131" s="1"/>
  <c r="I130" s="1"/>
  <c r="I129" s="1"/>
  <c r="H132"/>
  <c r="H131" s="1"/>
  <c r="H130" s="1"/>
  <c r="H129" s="1"/>
  <c r="G132"/>
  <c r="G131" s="1"/>
  <c r="G130" s="1"/>
  <c r="G129" s="1"/>
  <c r="I128" l="1"/>
  <c r="I104" s="1"/>
  <c r="G128"/>
  <c r="H128"/>
  <c r="H104" s="1"/>
  <c r="H102"/>
  <c r="H101" s="1"/>
  <c r="H100" s="1"/>
  <c r="I102"/>
  <c r="I101" s="1"/>
  <c r="I100" s="1"/>
  <c r="G102"/>
  <c r="H91"/>
  <c r="H90" s="1"/>
  <c r="H89" s="1"/>
  <c r="H88" s="1"/>
  <c r="I91"/>
  <c r="I90" s="1"/>
  <c r="I89" s="1"/>
  <c r="I88" s="1"/>
  <c r="G91"/>
  <c r="G90" s="1"/>
  <c r="G89" s="1"/>
  <c r="G88" s="1"/>
  <c r="H75"/>
  <c r="H74" s="1"/>
  <c r="H69" s="1"/>
  <c r="I75"/>
  <c r="I74" s="1"/>
  <c r="I69" s="1"/>
  <c r="G76"/>
  <c r="G75" s="1"/>
  <c r="G74" s="1"/>
  <c r="I66"/>
  <c r="I65" s="1"/>
  <c r="H66"/>
  <c r="H65" s="1"/>
  <c r="G67"/>
  <c r="G66" s="1"/>
  <c r="G65" s="1"/>
  <c r="G59"/>
  <c r="G58" s="1"/>
  <c r="H50"/>
  <c r="H49" s="1"/>
  <c r="I50"/>
  <c r="I49" s="1"/>
  <c r="G50"/>
  <c r="G49" s="1"/>
  <c r="H32"/>
  <c r="H31" s="1"/>
  <c r="H30" s="1"/>
  <c r="H29" s="1"/>
  <c r="H28" s="1"/>
  <c r="H27" s="1"/>
  <c r="I32"/>
  <c r="I31" s="1"/>
  <c r="I30" s="1"/>
  <c r="I29" s="1"/>
  <c r="I28" s="1"/>
  <c r="I27" s="1"/>
  <c r="H25"/>
  <c r="H24" s="1"/>
  <c r="I25"/>
  <c r="I24" s="1"/>
  <c r="G25"/>
  <c r="G24" s="1"/>
  <c r="H20"/>
  <c r="H17" s="1"/>
  <c r="I20"/>
  <c r="I17" s="1"/>
  <c r="G20"/>
  <c r="G18"/>
  <c r="G32"/>
  <c r="G31" s="1"/>
  <c r="G30" s="1"/>
  <c r="G29" s="1"/>
  <c r="G28" s="1"/>
  <c r="G27" s="1"/>
  <c r="G368" l="1"/>
  <c r="G367"/>
  <c r="I367"/>
  <c r="I368"/>
  <c r="H368"/>
  <c r="H367"/>
  <c r="G17"/>
  <c r="G16" s="1"/>
  <c r="G15" s="1"/>
  <c r="G9" s="1"/>
  <c r="H87"/>
  <c r="H86" s="1"/>
  <c r="G87"/>
  <c r="G86" s="1"/>
  <c r="H16"/>
  <c r="H15" s="1"/>
  <c r="H9" s="1"/>
  <c r="I87"/>
  <c r="I86" s="1"/>
  <c r="I16"/>
  <c r="I15" s="1"/>
  <c r="I9" s="1"/>
  <c r="G57"/>
  <c r="G56" s="1"/>
  <c r="I96"/>
  <c r="I95" s="1"/>
  <c r="G101"/>
  <c r="G100" s="1"/>
  <c r="H96"/>
  <c r="H95" s="1"/>
  <c r="G96"/>
  <c r="G104"/>
  <c r="G69"/>
  <c r="G48"/>
  <c r="G47" s="1"/>
  <c r="I48"/>
  <c r="I47" s="1"/>
  <c r="H48"/>
  <c r="H47" s="1"/>
  <c r="I59"/>
  <c r="I58" s="1"/>
  <c r="H59"/>
  <c r="H58" s="1"/>
  <c r="I57" l="1"/>
  <c r="I56" s="1"/>
  <c r="I34" s="1"/>
  <c r="H57"/>
  <c r="H56" s="1"/>
  <c r="H34" s="1"/>
  <c r="G95"/>
  <c r="G94" s="1"/>
  <c r="G93" s="1"/>
  <c r="I94"/>
  <c r="I93" s="1"/>
  <c r="H94"/>
  <c r="H93" s="1"/>
  <c r="G34"/>
  <c r="G8" l="1"/>
  <c r="G7" s="1"/>
  <c r="G361" s="1"/>
  <c r="I8"/>
  <c r="I7" s="1"/>
  <c r="I361" s="1"/>
  <c r="I371" s="1"/>
  <c r="H8"/>
  <c r="H7" s="1"/>
  <c r="H361" s="1"/>
  <c r="H371" s="1"/>
  <c r="I363" l="1"/>
  <c r="F353" i="7"/>
  <c r="G371" i="1"/>
  <c r="D281" i="8"/>
  <c r="F281"/>
  <c r="H353" i="7"/>
  <c r="H363" i="1" l="1"/>
  <c r="G353" i="7"/>
  <c r="E281" i="8"/>
</calcChain>
</file>

<file path=xl/sharedStrings.xml><?xml version="1.0" encoding="utf-8"?>
<sst xmlns="http://schemas.openxmlformats.org/spreadsheetml/2006/main" count="3177" uniqueCount="330">
  <si>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</si>
  <si>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</si>
  <si>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</si>
  <si>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</si>
  <si>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</si>
  <si>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</si>
  <si>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Администрация Натальинского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</si>
  <si>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</si>
  <si>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</si>
  <si>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</si>
  <si>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</si>
  <si>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</si>
  <si>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</si>
  <si>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</si>
  <si>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центрального аппарата</t>
  </si>
  <si>
    <t>100 </t>
  </si>
  <si>
    <t>120 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</si>
  <si>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</si>
  <si>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</si>
  <si>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</si>
  <si>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</si>
  <si>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составление и исполнение бюджета поселения</t>
  </si>
  <si>
    <t>15 1 01 92010</t>
  </si>
  <si>
    <t>Иные межбюджетные трансферты</t>
  </si>
  <si>
    <t>Расходы по исполнению отдельных обязательств</t>
  </si>
  <si>
    <t>Другие общегосударственные вопросы</t>
  </si>
  <si>
    <t>03 0 00 00000</t>
  </si>
  <si>
    <t>Основное мероприятие «Повышение эффективности деятельности органов местного самоуправления на территории Натальинского муниципального образования»</t>
  </si>
  <si>
    <t>03 0 01 00000</t>
  </si>
  <si>
    <t>Реализация основного мероприятия</t>
  </si>
  <si>
    <t>07 0 00 00000</t>
  </si>
  <si>
    <t>07 0 01 00000</t>
  </si>
  <si>
    <t>Закупка товаров, работ и услуг для обеспечения государственных (муниципальных) нужд</t>
  </si>
  <si>
    <t>Взносы в ассоциации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</si>
  <si>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</si>
  <si>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</si>
  <si>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</si>
  <si>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</si>
  <si>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01 0 00 00000 </t>
  </si>
  <si>
    <t>НАЦИОНАЛЬНАЯ ЭКОНОМИКА</t>
  </si>
  <si>
    <t>Осуществление переданных полномочий от других бюджетов бюджетной системы РФ</t>
  </si>
  <si>
    <t>15 0 00 00000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</si>
  <si>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</si>
  <si>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</si>
  <si>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</si>
  <si>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</si>
  <si>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08 0 00 00000</t>
  </si>
  <si>
    <t>08 1 00 00000</t>
  </si>
  <si>
    <t>08 1 01 00000</t>
  </si>
  <si>
    <t>08 2 00 00000</t>
  </si>
  <si>
    <t>08 2 01 00000</t>
  </si>
  <si>
    <t>08 3 00 00000</t>
  </si>
  <si>
    <t>08 3 01 00000</t>
  </si>
  <si>
    <t xml:space="preserve">Культура </t>
  </si>
  <si>
    <t>09 0 00 00000</t>
  </si>
  <si>
    <t>09 1 00 00000</t>
  </si>
  <si>
    <t>09 1 01 00000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</si>
  <si>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</si>
  <si>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</si>
  <si>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09 1 02 00000</t>
  </si>
  <si>
    <t>ФИЗИЧЕСКАЯ КУЛЬТУРА И СПОРТ</t>
  </si>
  <si>
    <t>Физическая культура</t>
  </si>
  <si>
    <t>09 2 00 00000</t>
  </si>
  <si>
    <t>09 2 01 00000</t>
  </si>
  <si>
    <t>Обслуживание государственного (муниципального) долга</t>
  </si>
  <si>
    <t>Обслуживание муниципального долга</t>
  </si>
  <si>
    <t>01</t>
  </si>
  <si>
    <t>02</t>
  </si>
  <si>
    <t>03</t>
  </si>
  <si>
    <t>04</t>
  </si>
  <si>
    <t>05</t>
  </si>
  <si>
    <t>06</t>
  </si>
  <si>
    <t>08</t>
  </si>
  <si>
    <t>Предоставление межбюджетных трансфертов вышестоящим бюджетам</t>
  </si>
  <si>
    <t>15 1 00 00000</t>
  </si>
  <si>
    <t>Предоставление межбюджетных трансфертов вышестоящим бюджетам на исполнение переданных полномочий</t>
  </si>
  <si>
    <t>15 1 01 00000</t>
  </si>
  <si>
    <t>Межбюджетные трансферты</t>
  </si>
  <si>
    <t>11 0 00 00000</t>
  </si>
  <si>
    <t>ИТОГО</t>
  </si>
  <si>
    <t>Предоставление межбюджетных трансфертов</t>
  </si>
  <si>
    <t>КУЛЬТУРА, КИНЕМАТОГРАФИЯ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</si>
  <si>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</si>
  <si>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</si>
  <si>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</si>
  <si>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</si>
  <si>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Доплата к пенсии лицам, замещавшим должности муниципальной службы, выборные (муниципальные) должности в органах местного самоуправления Натальинского МО</t>
  </si>
  <si>
    <t>11 2 00 00000</t>
  </si>
  <si>
    <t>11 2 00 02040</t>
  </si>
  <si>
    <t>Уплата земельного налога, налога на имущество и транспортного налога органами местного самоуправления</t>
  </si>
  <si>
    <t>11 2 00 02300</t>
  </si>
  <si>
    <t>03 0 01 Z0000</t>
  </si>
  <si>
    <t>Основное мероприятие «Содержание объектов казны»</t>
  </si>
  <si>
    <t>07 0 01 Z0000</t>
  </si>
  <si>
    <t>07 0 03 Z0000</t>
  </si>
  <si>
    <t>07 0 03 00000</t>
  </si>
  <si>
    <t>13 0 00 00000</t>
  </si>
  <si>
    <t>Внепрограммные мероприятия</t>
  </si>
  <si>
    <t>13 4 00 00000</t>
  </si>
  <si>
    <t>13 4 00 00006</t>
  </si>
  <si>
    <t>88 0 00 00000</t>
  </si>
  <si>
    <t>88 1 00 00000</t>
  </si>
  <si>
    <t>Осуществление переданных полномочий за счет субвенций, субсидий и межбюджетных трансфертов из федерального бюджета</t>
  </si>
  <si>
    <t>88 1 00 51180</t>
  </si>
  <si>
    <t>Муниципальная программа «Обеспечение первичных мер пожарной безопасности на территории населенных пунктов Натальинского муниципального образования на 2019-2021 гг.»</t>
  </si>
  <si>
    <t xml:space="preserve">01 0 01 00000 </t>
  </si>
  <si>
    <t xml:space="preserve">01 0 02 00000 </t>
  </si>
  <si>
    <t>01 0 02 Z0000</t>
  </si>
  <si>
    <t>01 0 03 00000</t>
  </si>
  <si>
    <t>01 0 03 Z0000</t>
  </si>
  <si>
    <t>12</t>
  </si>
  <si>
    <t xml:space="preserve">Осуществление переданных полномочий за счет межбюджетных трансфертов из районного бюджета </t>
  </si>
  <si>
    <t>88 4 00 00000</t>
  </si>
  <si>
    <t>Осуществление переданных полномочий  по утверждению генеральных планов поселения, правил землепользования и застройки</t>
  </si>
  <si>
    <t>88 4 00 09121</t>
  </si>
  <si>
    <t>Выполнение других обязательств органами местного самоуправления</t>
  </si>
  <si>
    <t>13 4 00 00011</t>
  </si>
  <si>
    <t>09</t>
  </si>
  <si>
    <t>Дорожное хозяйство (дорожные фонды)</t>
  </si>
  <si>
    <t>Осуществление переданных полномочий в сфере дорожной деятельности в отношении автомобильных дорог местного значения в границах населенных пунктов Натальинского муниципального образования</t>
  </si>
  <si>
    <t>88 4 00 Д0003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</si>
  <si>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</si>
  <si>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</si>
  <si>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10 0 00 00000</t>
  </si>
  <si>
    <t>Основное мероприятие «Обеспечение  бесперебойного функционирования объектов водоснабжения и водоотведения»</t>
  </si>
  <si>
    <t>10 0 01 00000</t>
  </si>
  <si>
    <t>Подпрограмма «Организация уличного освещения населённых пунктов Натальинского муниципального образования»</t>
  </si>
  <si>
    <t xml:space="preserve">Основное мероприятие «Организация уличного освещения» </t>
  </si>
  <si>
    <t xml:space="preserve">08 1 01 Z0000 </t>
  </si>
  <si>
    <t>Подпрограмма «Озеленение территории населённых пунктов Натальинского муниципального образования»</t>
  </si>
  <si>
    <t>Основное мероприятие «Озеленение сельских поселений»</t>
  </si>
  <si>
    <t>Подпрограмма «Благоустройство территории населенных пунктов Натальинского муниципального образования»</t>
  </si>
  <si>
    <t>Основное мероприятие «Прочее благоустройство»</t>
  </si>
  <si>
    <t>Основное направление «Улучшение материально-технической базы»</t>
  </si>
  <si>
    <t>Подпрограмма «Развитие культуры Натальинского муниципального образования»</t>
  </si>
  <si>
    <t>Основное мероприятие «Оказание муниципальных услуг физическим и (или) юридическим лицам в рамках муниципального задания»</t>
  </si>
  <si>
    <t>Основное направление «Повышение оплаты труда отдельным категориям работников бюджетной сферы»</t>
  </si>
  <si>
    <t>09 1 04 00000</t>
  </si>
  <si>
    <t>13 4 00 00024</t>
  </si>
  <si>
    <t>Публичные нормативные социальные выплаты гражданам</t>
  </si>
  <si>
    <t>Основное мероприятие «Мероприятия по оказанию муниципальных услуг физическим и (или) юридическим лицам в рамках муниципального задания»</t>
  </si>
  <si>
    <t>Обслуживание долговых обязательств</t>
  </si>
  <si>
    <t>14 0 00 00000</t>
  </si>
  <si>
    <t>Процентные платежи по муниципальному долгу</t>
  </si>
  <si>
    <t>14 0 00 06500</t>
  </si>
  <si>
    <t>100</t>
  </si>
  <si>
    <t>120</t>
  </si>
  <si>
    <t>Совет Натальинского муниципального образования</t>
  </si>
  <si>
    <t>201</t>
  </si>
  <si>
    <t>11 1 00 00000</t>
  </si>
  <si>
    <t>Обеспечение деятельности представительных органов местного самоуправления</t>
  </si>
  <si>
    <t>Расходы на обеспечение деятельности главы района (муниципального образования)</t>
  </si>
  <si>
    <t>11 1 00 02030</t>
  </si>
  <si>
    <t>09 1 04 72500</t>
  </si>
  <si>
    <t>09 1 04 S2500</t>
  </si>
  <si>
    <t>Основное мероприятие «Обновление, текущее содержание, обслуживание, ремонт и реконструкция муниципального имущества»</t>
  </si>
  <si>
    <t>07 0 04 00000</t>
  </si>
  <si>
    <t>13</t>
  </si>
  <si>
    <t>01 0 00 00000</t>
  </si>
  <si>
    <t>01 0 04 00000</t>
  </si>
  <si>
    <t>Исполнение судебных решений, не связанных с погашением кредиторской задолженности</t>
  </si>
  <si>
    <t>13 2 00 00000</t>
  </si>
  <si>
    <t>Расходы по исполнительным листам, решениям судебных органов</t>
  </si>
  <si>
    <t>13 2 00 00002</t>
  </si>
  <si>
    <t>Исполнение судебных актов</t>
  </si>
  <si>
    <t>Основное мероприятие "Вовлечение населения в осуществление местного самоуправления"</t>
  </si>
  <si>
    <t>03 0 02 00000</t>
  </si>
  <si>
    <t>03 0 02 Z0000</t>
  </si>
  <si>
    <t>Муниципальная программа "Эффективное управление и распоряжение муниципальным имуществом и земельными ресурсами Натальинского муниципального образования Балаковского муниципального района Саратовской области"</t>
  </si>
  <si>
    <t>Муниципальная программа "Обеспечение надлежащего состояния и бесперебойного функционирования объектов водоснабжения и водоотведения, находящихся в муниципальной собственности, проведения аварийно-восстановительных работ в отношении сетей водоснабжения и водоотведения, находящихся в муниципальной собственности, на территории Натальинского муниципального образования, а также бесхозяйных сетей водоснабжения и водоотведения, принятых на учёт в ЕГРН на основании заявления администрации Натальинского  муниципального образования"</t>
  </si>
  <si>
    <t>Муниципальная программа "Комплексное благоустройство территории Натальинского муниципального образования Балаковского муниципального района Саратовской области"</t>
  </si>
  <si>
    <t>Муниципальная программа "Развитие культуры, физической культуры и спорта в Натальинском муниципальном образовании"</t>
  </si>
  <si>
    <t>Подпрограмма "Развитие физической культуры, спорта, пропаганда и формирование здорового образа жизни населения в Натальинском муниципальном образовании"</t>
  </si>
  <si>
    <t xml:space="preserve">Основное мероприятие "Повышение информированности населения в области пожарной безопасности" </t>
  </si>
  <si>
    <t>Основное мероприятие «Создание условий для забора воды»</t>
  </si>
  <si>
    <t>Основное мероприятие «Оснащение первичными средствами пожаротушения»</t>
  </si>
  <si>
    <t>Основное мероприятие "Повышение эффективности системы обеспечения пожарной безопасности"</t>
  </si>
  <si>
    <t>на 2022 год</t>
  </si>
  <si>
    <t>Муниципальная программа "Развитие местного самоуправления в Натальинском муниципальном образовании Балаковского муниципального района Саратовской области"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</si>
  <si>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 (в границах Натальинского МО)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</si>
  <si>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муниципального дорожного фонда (в границах Натальинского МО)</t>
  </si>
  <si>
    <t>Обеспечение сохранения достигнутых показателей повышения оплаты труда отдельных категорий работников бюджетной сферы</t>
  </si>
  <si>
    <t>Основное направление "Улучшение материально-технической базы"</t>
  </si>
  <si>
    <t>Муниципальная программа "Энергосбережение и повышение энергетической эффективности Натальинского муниципального образования"</t>
  </si>
  <si>
    <t>02 0 00 00000</t>
  </si>
  <si>
    <t>Подпрограмма "Строительство и модернизация автономных котельных"</t>
  </si>
  <si>
    <t>02 1 00 00000</t>
  </si>
  <si>
    <t>Основное мероприятие "Модернизация систем теплоснабжения"</t>
  </si>
  <si>
    <t>02 1 01 00000</t>
  </si>
  <si>
    <t>02 1 01 Z0000</t>
  </si>
  <si>
    <t>Муниципальная программа "Комплексное развитие населенных пунктов Натальинского муниципального образования Балаковского муниципального района Саратовской области"</t>
  </si>
  <si>
    <t>04 0 00 00000</t>
  </si>
  <si>
    <t>04 0 02 00000</t>
  </si>
  <si>
    <t>Основное мероприятие "Строительство сетей водоснабжения"</t>
  </si>
  <si>
    <t>Охрана семьи и детства</t>
  </si>
  <si>
    <t>проверка</t>
  </si>
  <si>
    <t>ОБСЛУЖИВАНИЕ ГОСУДАРСТВЕННОГО (МУНИЦИПАЛЬНОГО) ДОЛГА</t>
  </si>
  <si>
    <t xml:space="preserve">ОБСЛУЖИВАНИЕ ГОСУДАРСТВЕННОГО (МУНИЦИПАЛЬНОГО) ДОЛГА 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</si>
  <si>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</si>
  <si>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внутреннего долга</t>
  </si>
  <si>
    <t>04 0 06 00000</t>
  </si>
  <si>
    <t>Основное мероприятие "Реализация проектов комплексного обустройства площадок, расположенных на сельских территориях, под компактную жилищную застройку"</t>
  </si>
  <si>
    <t>тыс. руб.</t>
  </si>
  <si>
    <t>09 2 01 72300</t>
  </si>
  <si>
    <t>Обеспечение повышения оплаты труда некоторых категорий работников муниципальных учреждений</t>
  </si>
  <si>
    <t>09 2 01 S2300</t>
  </si>
  <si>
    <t>Обеспечение повышения оплаты труда некоторых категорий работников муниципальных учреждений за счет средств местного бюджета</t>
  </si>
  <si>
    <t>04 0 06 L5762</t>
  </si>
  <si>
    <t>04 0 02 L5765</t>
  </si>
  <si>
    <t>Государственная поддержка отрасли культуры (создание и модернизация учреждений культурно-досугового типа в сельской местности)</t>
  </si>
  <si>
    <t>88 4 00 S7165</t>
  </si>
  <si>
    <t>88 4 00 D7165</t>
  </si>
  <si>
    <t>Развитие инженерной инфраструктуры на сельских территориях (развитие водоснабжения на сельских территориях)</t>
  </si>
  <si>
    <t>Внепрограммные мероприятия в сфере коммунальных услуг</t>
  </si>
  <si>
    <t>13 4 00 00014</t>
  </si>
  <si>
    <t>09 1 A1 55197</t>
  </si>
  <si>
    <t>Основное мероприятие "Государственная поддержка отрасли культуры (создание и модернизация учреждений культурно-досугового типа в сельской местности) в целях выполнения задач федерального проекта "Культурная среда"</t>
  </si>
  <si>
    <t>Основное мероприятие "Повышение эффективности деятельности органов местного самоуправления на территории Натальинского муниципального образования"</t>
  </si>
  <si>
    <t>Мероприятия по газоснабжению населения</t>
  </si>
  <si>
    <t>04 0 06 09104</t>
  </si>
  <si>
    <t>Выполнение других обязательств муниципальными учреждениями</t>
  </si>
  <si>
    <t>13 4 00 00012</t>
  </si>
  <si>
    <t>на 2023 год</t>
  </si>
  <si>
    <t>04 0 07 00000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</si>
  <si>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здоровья"</t>
  </si>
  <si>
    <t>Составление и исполнение бюджета поселения</t>
  </si>
  <si>
    <t>Обеспечение деятельности подведомственных учреждений в рамках муниципального задания</t>
  </si>
  <si>
    <t>09 2 01 09900</t>
  </si>
  <si>
    <t>09 1 02 09010</t>
  </si>
  <si>
    <t>Укрепление материально-технической базы учреждений социальной сферы</t>
  </si>
  <si>
    <t>09 1 01 09900</t>
  </si>
  <si>
    <t>08 3 01 09900</t>
  </si>
  <si>
    <t>08 2 01 09900</t>
  </si>
  <si>
    <t>08 2 01 09020</t>
  </si>
  <si>
    <t>Приобретение материалов в целях озеленения территории поселений</t>
  </si>
  <si>
    <t xml:space="preserve">08 1 01 09900 </t>
  </si>
  <si>
    <t xml:space="preserve">Создание и обустройство спортивных и игровых площадок </t>
  </si>
  <si>
    <t>04 0 07 09030</t>
  </si>
  <si>
    <t>10 0 01 09900</t>
  </si>
  <si>
    <t>07 0 04 09900</t>
  </si>
  <si>
    <t>Реализация проектов комплексного обустройства площадок, расположенных на сельских территориях</t>
  </si>
  <si>
    <t>04 0 06 09040</t>
  </si>
  <si>
    <t>Строительство сетей водоснабжения в населенных пунктах Натальинского МО</t>
  </si>
  <si>
    <t>04 0 02 09050</t>
  </si>
  <si>
    <t>01 0 01 09900</t>
  </si>
  <si>
    <t>07 0 01 09900</t>
  </si>
  <si>
    <t>Мероприятия по повышению пожарной безопасности</t>
  </si>
  <si>
    <t>01 0 04 09060</t>
  </si>
  <si>
    <t>01 0 04 09900</t>
  </si>
  <si>
    <t>Защита населения и территории от чрезвычайных ситуаций природного и техногенного характера, пожарная безопасность</t>
  </si>
  <si>
    <t>Государственная поддержка отрасли культуры (государственная поддержка лучших работников сельских учреждений культуры)</t>
  </si>
  <si>
    <t>Основное мероприятие "Строительство и реконструкция (модернизация) объектов питьевого водоснабжения"</t>
  </si>
  <si>
    <t>ВСЕГО безвозмездные перечисления, из них:</t>
  </si>
  <si>
    <t>УУР</t>
  </si>
  <si>
    <t>за счет средств фед и областного бюджетов</t>
  </si>
  <si>
    <t>за счет (через) средств районного бюджета</t>
  </si>
  <si>
    <t>Расходы с учетом УУР</t>
  </si>
  <si>
    <t>ВСЕГО за счет собственных средств (без УУР)</t>
  </si>
  <si>
    <t>Муниципальная программа "Развитие местного самоуправления в Натальинском муниципальном образовании Балаковского муниципального района Саратовской области "</t>
  </si>
  <si>
    <t>Основное мероприятие «Учет и распоряжение муниципальным имуществом, объектами недвижимого имущества, имеющего признаки бесхозяйного и земельными участками»</t>
  </si>
  <si>
    <t>Муниципальная программа «Обеспечение первичных мер пожарной безопасности на территории населенных пунктов Натальинского муниципального образования»</t>
  </si>
  <si>
    <t>Обеспечение комплексного развития сельских территорий (развитие водоснабжения (локальные водопроводы) на сельских территориях)</t>
  </si>
  <si>
    <t xml:space="preserve">Обеспечение комплексного развития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
</t>
  </si>
  <si>
    <t xml:space="preserve">Строительство и реконструкция (модернизация) объектов питьевого водоснабжения
</t>
  </si>
  <si>
    <t>Другие вопросы в области жилищно-коммунального хозяйства</t>
  </si>
  <si>
    <t>13 4 00 00001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</si>
  <si>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</si>
  <si>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поставила больше на 0,1т.руб., т.к. 22942137,1+65541530,62=88483,667,72, а если в десятых делать, то пол-ся меньше на 0,1 т.р.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</si>
  <si>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</si>
  <si>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04 0 F5 52430</t>
  </si>
  <si>
    <t>04 0 F500000</t>
  </si>
  <si>
    <t>09 1 А2 00000</t>
  </si>
  <si>
    <t>Основное мероприятие "Государственная поддержка отрасли культуры (государственная поддержка лучших работников сельских учреждений культуры)"</t>
  </si>
  <si>
    <t>09 1 А2 55194</t>
  </si>
  <si>
    <t>13 4 00 09200</t>
  </si>
  <si>
    <t>Погашение кредиторской задолженности за выполненные работы (услуги) в рамках исполнения переданных полномочий прошлых лет</t>
  </si>
  <si>
    <t>04 0 F5 00000</t>
  </si>
  <si>
    <t>13 4 00 S2132</t>
  </si>
  <si>
    <t>Реализация инициативных проектов за счет средств местного бюджета за исключением инициативных платежей (Обустройство парка с. Натальино)</t>
  </si>
  <si>
    <t>Реализация инициативных проектов за счет средств местного бюджета в части инициативных платежей граждан (Обустройство парка с. Натальино)</t>
  </si>
  <si>
    <t>04 0 F5 Н2430</t>
  </si>
  <si>
    <t>Реализация мероприятий по строительству и реконструкции (модернизации) объектов питьевого водоснабжения</t>
  </si>
  <si>
    <t>Основное мероприятие "Учет и распоряжение муниципальным имуществом, объектами недвижимого имущества, имеющего признаки бесхозяйственного и земельными участками"</t>
  </si>
  <si>
    <t>08 3 01 09020</t>
  </si>
  <si>
    <t>Приобретение материалов в целях благоустройства территории поселений</t>
  </si>
  <si>
    <t>13 8 00 00000</t>
  </si>
  <si>
    <t>Реализация инициативных проектов на территории Натальинского муниципального образования</t>
  </si>
  <si>
    <t>13 8 00 72101</t>
  </si>
  <si>
    <t>Реализация инициативных проектов за счет субсидий из областного бюджета (Обустройство парка в пос. Новониколаевский)</t>
  </si>
  <si>
    <t>13 8 00 72102</t>
  </si>
  <si>
    <t>Реализация инициативных проектов за счет субсидий из областного бюджета (Обустройство парка с. Натальино)</t>
  </si>
  <si>
    <t>13 8 00 S2111</t>
  </si>
  <si>
    <t>Реализация инициативных проектов  за счет средств местного бюджета за исключением инициативных платежей (Обустройство парка в пос. Новониколаевский)</t>
  </si>
  <si>
    <t>13 8 00 S2112</t>
  </si>
  <si>
    <t>13 8 00 S2121</t>
  </si>
  <si>
    <t>Реализация инициативных проектов за счет средств местного бюджета в части инициативных платежей граждан (Обустройство парка в пос. Новониколаевский)</t>
  </si>
  <si>
    <t>13 8 00 S2122</t>
  </si>
  <si>
    <t>13 8 00 S2131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</si>
  <si>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(Обустройство парка в пос. Новониколаевский)</t>
  </si>
  <si>
    <t>13 8 00 S2132</t>
  </si>
  <si>
    <t>13 4 00 S2131</t>
  </si>
  <si>
    <t>ср-ва обл бюдж ч/з районн</t>
  </si>
  <si>
    <t>МП "Дорожная деятельность в отношении автомобильных дорог местного значения в границах населенных пунктов Натальинского МО"</t>
  </si>
  <si>
    <t>06 0 01 00000</t>
  </si>
  <si>
    <t>Обеспечение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</si>
  <si>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>06 0 01 D7610</t>
  </si>
  <si>
    <t>Обеспечение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муниципального дорожного фонда</t>
  </si>
  <si>
    <t>06 0 01 S7610</t>
  </si>
  <si>
    <t>13 8 00 S2113</t>
  </si>
  <si>
    <t>13 8 00 S2114</t>
  </si>
  <si>
    <t>13 8 00 S2115</t>
  </si>
  <si>
    <t>Реализация инициативных проектов за счет средств местного бюджета за исключением инициативных платежей (Устройство детской площадки в с. Подсосенки)</t>
  </si>
  <si>
    <t>Реализация инициативных проектов за счет средств местного бюджета за исключением инициативных платежей (Обустройство парка спортивной площадки по ул. Новая п. Головановский)</t>
  </si>
  <si>
    <t>Реализация инициативных проектов  за счет средств местного бюджета за исключением инициативных платежей (Создание и обустройство спортивных и игровых площадок на территории с. Николевка)</t>
  </si>
  <si>
    <t>Реализация инициативных проектов  за счет средств местного бюджета за исключением инициативных платежей (Приобретение и установка металлической конструкции для создания запаса, регулирования и расхода воды в водонапорной системе в с. Хлебновка (сооружение-водонапорная башня с. Хлебновка)</t>
  </si>
  <si>
    <t>ср-ва местного Натальинского бюджета</t>
  </si>
  <si>
    <t>06 0 00 00000</t>
  </si>
  <si>
    <t>расходы с учетом УУР</t>
  </si>
  <si>
    <t>Ведомственная структура расходов бюджета Натальинского муниципального образования 
на 2022 год и на плановый период 2023 и 2024 годов</t>
  </si>
  <si>
    <t>на 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</si>
  <si>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Натальинского муниципального образования на 2022 год и на плановый период 2023 и 2024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</si>
  <si>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Натальинского муниципального образования 
на 2022 год и на плановый период 2023 год и 2024 годов</t>
  </si>
  <si>
    <t>Основное мероприятие "Ремонт, содержание автомобильных дорог местного значения"</t>
  </si>
  <si>
    <t>13 8 00 S2116</t>
  </si>
  <si>
    <t>Всего расходов</t>
  </si>
  <si>
    <t>Приложение №3  
к Решению Совета Натальинского муниципального образования от ... декабря  2021 г. №  ...
«О бюджете Натальинского муниципального образования на 2022 год и на плановый период 2023 и 2024 годов»</t>
  </si>
  <si>
    <t>Приложение № 4
к Решению Совета Натальинского муниципального образования от  ... декабря 2021 г. № ...
«О бюджете Натальинского муниципального образования на 2022 год и на плановый период 2023 и 2024 годов»</t>
  </si>
  <si>
    <t>Приложение №5
к Решению Совета Натальинского муниципального образования от ... декабря 2021 г. № ...
«О бюджете Натальинского муниципального образования на 2022 год и на плановый период 2023 и 2024 годов»</t>
  </si>
  <si>
    <t>06 0 01 Д0200</t>
  </si>
  <si>
    <t>Выполнение мероприятий в сфере дорожной деятельности в отношении автомобильных дорог общего пользования местного значения в границах населенных пунктов Натальинского МО за счет средств муниципального дорожного фонда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</si>
</sst>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\.00\.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32">
    <xf numFmtId="0" fontId="0" fillId="0" borderId="0" xfId="0"/>
    <xf numFmtId="0" fontId="0" fillId="0" borderId="0" xfId="0" applyFont="1" applyFill="1"/>
    <xf numFmtId="0" fontId="0" fillId="0" borderId="0" xfId="0" applyFill="1"/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0" fontId="1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164" fontId="1" fillId="0" borderId="0" xfId="0" applyNumberFormat="1" applyFont="1" applyFill="1" applyAlignment="1">
      <alignment vertical="center"/>
    </xf>
    <xf numFmtId="164" fontId="0" fillId="0" borderId="0" xfId="0" applyNumberFormat="1" applyFill="1"/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165" fontId="0" fillId="0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4" fillId="5" borderId="0" xfId="0" applyFont="1" applyFill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164" fontId="3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165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horizontal="left" vertical="center" wrapText="1"/>
    </xf>
    <xf numFmtId="0" fontId="0" fillId="5" borderId="0" xfId="0" applyFill="1" applyAlignment="1">
      <alignment horizontal="left" wrapText="1"/>
    </xf>
    <xf numFmtId="0" fontId="0" fillId="5" borderId="0" xfId="0" applyFill="1"/>
    <xf numFmtId="0" fontId="14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165" fontId="15" fillId="5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CCFF"/>
      <color rgb="FFF4F9D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2"/>
  <sheetViews>
    <sheetView view="pageBreakPreview" zoomScale="90" zoomScaleSheetLayoutView="90" workbookViewId="0">
      <selection activeCell="E108" sqref="E108:E110"/>
    </sheetView>
  </sheetViews>
  <sheetFormatPr defaultColWidth="9.109375" defaultRowHeight="14.4"/>
  <cols>
    <col min="1" max="1" width="46.44140625" style="41" customWidth="1"/>
    <col min="2" max="2" width="6.5546875" style="12" customWidth="1"/>
    <col min="3" max="3" width="9" style="12" bestFit="1" customWidth="1"/>
    <col min="4" max="4" width="8.6640625" style="12" customWidth="1"/>
    <col min="5" max="5" width="14.6640625" style="12" customWidth="1"/>
    <col min="6" max="6" width="9.6640625" style="12" customWidth="1"/>
    <col min="7" max="7" width="13.6640625" style="42" customWidth="1"/>
    <col min="8" max="9" width="11.5546875" style="42" customWidth="1"/>
    <col min="10" max="16384" width="9.109375" style="12"/>
  </cols>
  <sheetData>
    <row r="2" spans="1:9" ht="61.2" customHeight="1">
      <c r="A2" s="18"/>
      <c r="F2" s="124" t="s">
        <v>325</v>
      </c>
      <c r="G2" s="124"/>
      <c r="H2" s="124"/>
      <c r="I2" s="124"/>
    </row>
    <row r="3" spans="1:9" ht="45" customHeight="1">
      <c r="A3" s="125" t="s">
        <v>318</v>
      </c>
      <c r="B3" s="125"/>
      <c r="C3" s="125"/>
      <c r="D3" s="125"/>
      <c r="E3" s="125"/>
      <c r="F3" s="125"/>
      <c r="G3" s="125"/>
      <c r="H3" s="125"/>
      <c r="I3" s="125"/>
    </row>
    <row r="4" spans="1:9">
      <c r="A4" s="19"/>
      <c r="B4" s="20"/>
      <c r="C4" s="20"/>
      <c r="D4" s="20"/>
      <c r="E4" s="20"/>
      <c r="F4" s="20"/>
      <c r="G4" s="21"/>
      <c r="H4" s="21"/>
      <c r="I4" s="21" t="s">
        <v>202</v>
      </c>
    </row>
    <row r="5" spans="1:9" ht="30.6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177</v>
      </c>
      <c r="H5" s="22" t="s">
        <v>222</v>
      </c>
      <c r="I5" s="22" t="s">
        <v>319</v>
      </c>
    </row>
    <row r="6" spans="1:9" s="25" customFormat="1" ht="10.199999999999999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</row>
    <row r="7" spans="1:9" s="28" customFormat="1" ht="31.95" customHeight="1">
      <c r="A7" s="26" t="s">
        <v>6</v>
      </c>
      <c r="B7" s="16">
        <v>200</v>
      </c>
      <c r="C7" s="16"/>
      <c r="D7" s="16"/>
      <c r="E7" s="16"/>
      <c r="F7" s="16"/>
      <c r="G7" s="27">
        <f>G8+G86+G93+G104+G139+G286+G320+G333+G347</f>
        <v>82952.7</v>
      </c>
      <c r="H7" s="27">
        <f>H8+H86+H93+H104+H139+H286+H320+H333+H347</f>
        <v>47403</v>
      </c>
      <c r="I7" s="27">
        <f>I8+I86+I93+I104+I139+I286+I320+I333+I347</f>
        <v>53332.3</v>
      </c>
    </row>
    <row r="8" spans="1:9" s="28" customFormat="1" ht="21" customHeight="1">
      <c r="A8" s="26" t="s">
        <v>7</v>
      </c>
      <c r="B8" s="16">
        <v>200</v>
      </c>
      <c r="C8" s="17" t="s">
        <v>66</v>
      </c>
      <c r="D8" s="16"/>
      <c r="E8" s="16"/>
      <c r="F8" s="16"/>
      <c r="G8" s="27">
        <f>G9+G27+G34</f>
        <v>15106.099999999999</v>
      </c>
      <c r="H8" s="27">
        <f t="shared" ref="H8:I8" si="0">H9+H27+H34</f>
        <v>10522.199999999999</v>
      </c>
      <c r="I8" s="27">
        <f t="shared" si="0"/>
        <v>15842.4</v>
      </c>
    </row>
    <row r="9" spans="1:9" ht="55.2">
      <c r="A9" s="26" t="s">
        <v>13</v>
      </c>
      <c r="B9" s="16">
        <v>200</v>
      </c>
      <c r="C9" s="17" t="s">
        <v>66</v>
      </c>
      <c r="D9" s="17" t="s">
        <v>69</v>
      </c>
      <c r="E9" s="16"/>
      <c r="F9" s="16"/>
      <c r="G9" s="27">
        <f>G10+G15</f>
        <v>13469.699999999999</v>
      </c>
      <c r="H9" s="27">
        <f t="shared" ref="H9:I9" si="1">H10+H15</f>
        <v>9402.2999999999993</v>
      </c>
      <c r="I9" s="27">
        <f t="shared" si="1"/>
        <v>14593.5</v>
      </c>
    </row>
    <row r="10" spans="1:9" ht="55.2">
      <c r="A10" s="76" t="s">
        <v>178</v>
      </c>
      <c r="B10" s="77">
        <v>200</v>
      </c>
      <c r="C10" s="78" t="s">
        <v>66</v>
      </c>
      <c r="D10" s="78" t="s">
        <v>69</v>
      </c>
      <c r="E10" s="77" t="s">
        <v>26</v>
      </c>
      <c r="F10" s="77"/>
      <c r="G10" s="79">
        <f>G11</f>
        <v>485</v>
      </c>
      <c r="H10" s="79">
        <f t="shared" ref="H10:I10" si="2">H11</f>
        <v>150</v>
      </c>
      <c r="I10" s="79">
        <f t="shared" si="2"/>
        <v>170</v>
      </c>
    </row>
    <row r="11" spans="1:9" ht="55.2">
      <c r="A11" s="6" t="s">
        <v>217</v>
      </c>
      <c r="B11" s="8">
        <v>200</v>
      </c>
      <c r="C11" s="7" t="s">
        <v>66</v>
      </c>
      <c r="D11" s="7" t="s">
        <v>69</v>
      </c>
      <c r="E11" s="8" t="s">
        <v>28</v>
      </c>
      <c r="F11" s="8"/>
      <c r="G11" s="9">
        <f>G12</f>
        <v>485</v>
      </c>
      <c r="H11" s="9">
        <f t="shared" ref="H11:I13" si="3">H12</f>
        <v>150</v>
      </c>
      <c r="I11" s="9">
        <f t="shared" si="3"/>
        <v>170</v>
      </c>
    </row>
    <row r="12" spans="1:9" ht="17.399999999999999" customHeight="1">
      <c r="A12" s="6" t="s">
        <v>29</v>
      </c>
      <c r="B12" s="8">
        <v>200</v>
      </c>
      <c r="C12" s="7" t="s">
        <v>66</v>
      </c>
      <c r="D12" s="7" t="s">
        <v>69</v>
      </c>
      <c r="E12" s="8" t="s">
        <v>91</v>
      </c>
      <c r="F12" s="8"/>
      <c r="G12" s="9">
        <f>G13</f>
        <v>485</v>
      </c>
      <c r="H12" s="9">
        <f t="shared" si="3"/>
        <v>150</v>
      </c>
      <c r="I12" s="9">
        <f t="shared" si="3"/>
        <v>170</v>
      </c>
    </row>
    <row r="13" spans="1:9" ht="27.6">
      <c r="A13" s="6" t="s">
        <v>32</v>
      </c>
      <c r="B13" s="8">
        <v>200</v>
      </c>
      <c r="C13" s="7" t="s">
        <v>66</v>
      </c>
      <c r="D13" s="7" t="s">
        <v>69</v>
      </c>
      <c r="E13" s="8" t="s">
        <v>91</v>
      </c>
      <c r="F13" s="8">
        <v>200</v>
      </c>
      <c r="G13" s="9">
        <f>G14</f>
        <v>485</v>
      </c>
      <c r="H13" s="9">
        <f t="shared" si="3"/>
        <v>150</v>
      </c>
      <c r="I13" s="9">
        <f t="shared" si="3"/>
        <v>170</v>
      </c>
    </row>
    <row r="14" spans="1:9" ht="41.4">
      <c r="A14" s="6" t="s">
        <v>17</v>
      </c>
      <c r="B14" s="8">
        <v>200</v>
      </c>
      <c r="C14" s="7" t="s">
        <v>66</v>
      </c>
      <c r="D14" s="7" t="s">
        <v>69</v>
      </c>
      <c r="E14" s="8" t="s">
        <v>91</v>
      </c>
      <c r="F14" s="8">
        <v>240</v>
      </c>
      <c r="G14" s="9">
        <v>485</v>
      </c>
      <c r="H14" s="9">
        <v>150</v>
      </c>
      <c r="I14" s="9">
        <v>170</v>
      </c>
    </row>
    <row r="15" spans="1:9" ht="34.35" customHeight="1">
      <c r="A15" s="6" t="s">
        <v>9</v>
      </c>
      <c r="B15" s="8">
        <v>200</v>
      </c>
      <c r="C15" s="7" t="s">
        <v>66</v>
      </c>
      <c r="D15" s="7" t="s">
        <v>69</v>
      </c>
      <c r="E15" s="8" t="s">
        <v>78</v>
      </c>
      <c r="F15" s="8"/>
      <c r="G15" s="9">
        <f>G16</f>
        <v>12984.699999999999</v>
      </c>
      <c r="H15" s="9">
        <f t="shared" ref="H15:I15" si="4">H16</f>
        <v>9252.2999999999993</v>
      </c>
      <c r="I15" s="9">
        <f t="shared" si="4"/>
        <v>14423.5</v>
      </c>
    </row>
    <row r="16" spans="1:9" ht="28.95" customHeight="1">
      <c r="A16" s="6" t="s">
        <v>10</v>
      </c>
      <c r="B16" s="8">
        <v>200</v>
      </c>
      <c r="C16" s="7" t="s">
        <v>66</v>
      </c>
      <c r="D16" s="7" t="s">
        <v>69</v>
      </c>
      <c r="E16" s="8" t="s">
        <v>87</v>
      </c>
      <c r="F16" s="8"/>
      <c r="G16" s="9">
        <f>G17+G24</f>
        <v>12984.699999999999</v>
      </c>
      <c r="H16" s="9">
        <f t="shared" ref="H16:I16" si="5">H17+H24</f>
        <v>9252.2999999999993</v>
      </c>
      <c r="I16" s="9">
        <f t="shared" si="5"/>
        <v>14423.5</v>
      </c>
    </row>
    <row r="17" spans="1:9" ht="30.6" customHeight="1">
      <c r="A17" s="6" t="s">
        <v>14</v>
      </c>
      <c r="B17" s="8">
        <v>200</v>
      </c>
      <c r="C17" s="7" t="s">
        <v>66</v>
      </c>
      <c r="D17" s="7" t="s">
        <v>69</v>
      </c>
      <c r="E17" s="8" t="s">
        <v>88</v>
      </c>
      <c r="F17" s="8"/>
      <c r="G17" s="9">
        <f>G18+G20+G22</f>
        <v>12958.8</v>
      </c>
      <c r="H17" s="9">
        <f t="shared" ref="H17:I17" si="6">H18+H20+H22</f>
        <v>9226.4</v>
      </c>
      <c r="I17" s="9">
        <f t="shared" si="6"/>
        <v>14397.6</v>
      </c>
    </row>
    <row r="18" spans="1:9" ht="76.349999999999994" customHeight="1">
      <c r="A18" s="6" t="s">
        <v>11</v>
      </c>
      <c r="B18" s="8">
        <v>200</v>
      </c>
      <c r="C18" s="7" t="s">
        <v>66</v>
      </c>
      <c r="D18" s="7" t="s">
        <v>69</v>
      </c>
      <c r="E18" s="8" t="s">
        <v>88</v>
      </c>
      <c r="F18" s="8" t="s">
        <v>15</v>
      </c>
      <c r="G18" s="9">
        <f>G19</f>
        <v>12394.9</v>
      </c>
      <c r="H18" s="9">
        <f t="shared" ref="H18:I18" si="7">H19</f>
        <v>8776.4</v>
      </c>
      <c r="I18" s="9">
        <f t="shared" si="7"/>
        <v>13893.6</v>
      </c>
    </row>
    <row r="19" spans="1:9" ht="32.700000000000003" customHeight="1">
      <c r="A19" s="6" t="s">
        <v>12</v>
      </c>
      <c r="B19" s="8">
        <v>200</v>
      </c>
      <c r="C19" s="7" t="s">
        <v>66</v>
      </c>
      <c r="D19" s="7" t="s">
        <v>69</v>
      </c>
      <c r="E19" s="8" t="s">
        <v>88</v>
      </c>
      <c r="F19" s="8" t="s">
        <v>16</v>
      </c>
      <c r="G19" s="9">
        <v>12394.9</v>
      </c>
      <c r="H19" s="9">
        <f>12510-5833.6+2100</f>
        <v>8776.4</v>
      </c>
      <c r="I19" s="9">
        <f>12630-736.4+2000</f>
        <v>13893.6</v>
      </c>
    </row>
    <row r="20" spans="1:9" ht="33" customHeight="1">
      <c r="A20" s="6" t="s">
        <v>32</v>
      </c>
      <c r="B20" s="8">
        <v>200</v>
      </c>
      <c r="C20" s="7" t="s">
        <v>66</v>
      </c>
      <c r="D20" s="7" t="s">
        <v>69</v>
      </c>
      <c r="E20" s="8" t="s">
        <v>88</v>
      </c>
      <c r="F20" s="8">
        <v>200</v>
      </c>
      <c r="G20" s="9">
        <f>G21</f>
        <v>563.9</v>
      </c>
      <c r="H20" s="9">
        <f t="shared" ref="H20:I20" si="8">H21</f>
        <v>450</v>
      </c>
      <c r="I20" s="9">
        <f t="shared" si="8"/>
        <v>504</v>
      </c>
    </row>
    <row r="21" spans="1:9" ht="44.7" customHeight="1">
      <c r="A21" s="6" t="s">
        <v>17</v>
      </c>
      <c r="B21" s="8">
        <v>200</v>
      </c>
      <c r="C21" s="7" t="s">
        <v>66</v>
      </c>
      <c r="D21" s="7" t="s">
        <v>69</v>
      </c>
      <c r="E21" s="8" t="s">
        <v>88</v>
      </c>
      <c r="F21" s="8">
        <v>240</v>
      </c>
      <c r="G21" s="9">
        <v>563.9</v>
      </c>
      <c r="H21" s="9">
        <v>450</v>
      </c>
      <c r="I21" s="9">
        <v>504</v>
      </c>
    </row>
    <row r="22" spans="1:9" ht="23.4" hidden="1" customHeight="1">
      <c r="A22" s="6" t="s">
        <v>18</v>
      </c>
      <c r="B22" s="8">
        <v>200</v>
      </c>
      <c r="C22" s="7" t="s">
        <v>66</v>
      </c>
      <c r="D22" s="7" t="s">
        <v>69</v>
      </c>
      <c r="E22" s="8" t="s">
        <v>88</v>
      </c>
      <c r="F22" s="8">
        <v>800</v>
      </c>
      <c r="G22" s="9">
        <f>G23</f>
        <v>0</v>
      </c>
      <c r="H22" s="9">
        <f t="shared" ref="H22:I22" si="9">H23</f>
        <v>0</v>
      </c>
      <c r="I22" s="9">
        <f t="shared" si="9"/>
        <v>0</v>
      </c>
    </row>
    <row r="23" spans="1:9" ht="23.4" hidden="1" customHeight="1">
      <c r="A23" s="6" t="s">
        <v>19</v>
      </c>
      <c r="B23" s="8">
        <v>200</v>
      </c>
      <c r="C23" s="7" t="s">
        <v>66</v>
      </c>
      <c r="D23" s="7" t="s">
        <v>69</v>
      </c>
      <c r="E23" s="8" t="s">
        <v>88</v>
      </c>
      <c r="F23" s="8">
        <v>850</v>
      </c>
      <c r="G23" s="9">
        <v>0</v>
      </c>
      <c r="H23" s="9">
        <v>0</v>
      </c>
      <c r="I23" s="9">
        <v>0</v>
      </c>
    </row>
    <row r="24" spans="1:9" ht="44.7" customHeight="1">
      <c r="A24" s="6" t="s">
        <v>89</v>
      </c>
      <c r="B24" s="8">
        <v>200</v>
      </c>
      <c r="C24" s="7" t="s">
        <v>66</v>
      </c>
      <c r="D24" s="7" t="s">
        <v>69</v>
      </c>
      <c r="E24" s="8" t="s">
        <v>90</v>
      </c>
      <c r="F24" s="8"/>
      <c r="G24" s="9">
        <f>G25</f>
        <v>25.9</v>
      </c>
      <c r="H24" s="9">
        <f t="shared" ref="H24:I24" si="10">H25</f>
        <v>25.9</v>
      </c>
      <c r="I24" s="9">
        <f t="shared" si="10"/>
        <v>25.9</v>
      </c>
    </row>
    <row r="25" spans="1:9" ht="14.7" customHeight="1">
      <c r="A25" s="6" t="s">
        <v>18</v>
      </c>
      <c r="B25" s="8">
        <v>200</v>
      </c>
      <c r="C25" s="7" t="s">
        <v>66</v>
      </c>
      <c r="D25" s="7" t="s">
        <v>69</v>
      </c>
      <c r="E25" s="8" t="s">
        <v>90</v>
      </c>
      <c r="F25" s="8">
        <v>800</v>
      </c>
      <c r="G25" s="9">
        <f>G26</f>
        <v>25.9</v>
      </c>
      <c r="H25" s="9">
        <f t="shared" ref="H25:I25" si="11">H26</f>
        <v>25.9</v>
      </c>
      <c r="I25" s="9">
        <f t="shared" si="11"/>
        <v>25.9</v>
      </c>
    </row>
    <row r="26" spans="1:9" ht="14.7" customHeight="1">
      <c r="A26" s="6" t="s">
        <v>19</v>
      </c>
      <c r="B26" s="8">
        <v>200</v>
      </c>
      <c r="C26" s="7" t="s">
        <v>66</v>
      </c>
      <c r="D26" s="7" t="s">
        <v>69</v>
      </c>
      <c r="E26" s="8" t="s">
        <v>90</v>
      </c>
      <c r="F26" s="8">
        <v>850</v>
      </c>
      <c r="G26" s="9">
        <v>25.9</v>
      </c>
      <c r="H26" s="9">
        <v>25.9</v>
      </c>
      <c r="I26" s="9">
        <v>25.9</v>
      </c>
    </row>
    <row r="27" spans="1:9" ht="41.4">
      <c r="A27" s="26" t="s">
        <v>20</v>
      </c>
      <c r="B27" s="16">
        <v>200</v>
      </c>
      <c r="C27" s="17" t="s">
        <v>66</v>
      </c>
      <c r="D27" s="17" t="s">
        <v>71</v>
      </c>
      <c r="E27" s="16"/>
      <c r="F27" s="16"/>
      <c r="G27" s="27">
        <f t="shared" ref="G27:I32" si="12">G28</f>
        <v>120</v>
      </c>
      <c r="H27" s="27">
        <f t="shared" si="12"/>
        <v>0</v>
      </c>
      <c r="I27" s="27">
        <f t="shared" si="12"/>
        <v>0</v>
      </c>
    </row>
    <row r="28" spans="1:9" s="11" customFormat="1">
      <c r="A28" s="6" t="s">
        <v>80</v>
      </c>
      <c r="B28" s="8">
        <v>200</v>
      </c>
      <c r="C28" s="7" t="s">
        <v>66</v>
      </c>
      <c r="D28" s="7" t="s">
        <v>71</v>
      </c>
      <c r="E28" s="8" t="s">
        <v>41</v>
      </c>
      <c r="F28" s="8"/>
      <c r="G28" s="9">
        <f t="shared" si="12"/>
        <v>120</v>
      </c>
      <c r="H28" s="9">
        <f t="shared" si="12"/>
        <v>0</v>
      </c>
      <c r="I28" s="9">
        <f t="shared" si="12"/>
        <v>0</v>
      </c>
    </row>
    <row r="29" spans="1:9" s="11" customFormat="1" ht="27.6">
      <c r="A29" s="6" t="s">
        <v>73</v>
      </c>
      <c r="B29" s="8">
        <v>200</v>
      </c>
      <c r="C29" s="7" t="s">
        <v>66</v>
      </c>
      <c r="D29" s="7" t="s">
        <v>71</v>
      </c>
      <c r="E29" s="8" t="s">
        <v>74</v>
      </c>
      <c r="F29" s="8"/>
      <c r="G29" s="9">
        <f t="shared" si="12"/>
        <v>120</v>
      </c>
      <c r="H29" s="9">
        <f t="shared" si="12"/>
        <v>0</v>
      </c>
      <c r="I29" s="9">
        <f t="shared" si="12"/>
        <v>0</v>
      </c>
    </row>
    <row r="30" spans="1:9" s="11" customFormat="1" ht="41.4">
      <c r="A30" s="6" t="s">
        <v>75</v>
      </c>
      <c r="B30" s="8">
        <v>200</v>
      </c>
      <c r="C30" s="7" t="s">
        <v>66</v>
      </c>
      <c r="D30" s="7" t="s">
        <v>71</v>
      </c>
      <c r="E30" s="8" t="s">
        <v>76</v>
      </c>
      <c r="F30" s="8"/>
      <c r="G30" s="9">
        <f t="shared" si="12"/>
        <v>120</v>
      </c>
      <c r="H30" s="9">
        <f t="shared" si="12"/>
        <v>0</v>
      </c>
      <c r="I30" s="9">
        <f t="shared" si="12"/>
        <v>0</v>
      </c>
    </row>
    <row r="31" spans="1:9" s="11" customFormat="1">
      <c r="A31" s="6" t="s">
        <v>225</v>
      </c>
      <c r="B31" s="8">
        <v>200</v>
      </c>
      <c r="C31" s="7" t="s">
        <v>66</v>
      </c>
      <c r="D31" s="7" t="s">
        <v>71</v>
      </c>
      <c r="E31" s="8" t="s">
        <v>22</v>
      </c>
      <c r="F31" s="8"/>
      <c r="G31" s="9">
        <f t="shared" si="12"/>
        <v>120</v>
      </c>
      <c r="H31" s="9">
        <f t="shared" si="12"/>
        <v>0</v>
      </c>
      <c r="I31" s="9">
        <f t="shared" si="12"/>
        <v>0</v>
      </c>
    </row>
    <row r="32" spans="1:9">
      <c r="A32" s="6" t="s">
        <v>77</v>
      </c>
      <c r="B32" s="8">
        <v>200</v>
      </c>
      <c r="C32" s="7" t="s">
        <v>66</v>
      </c>
      <c r="D32" s="7" t="s">
        <v>71</v>
      </c>
      <c r="E32" s="8" t="s">
        <v>22</v>
      </c>
      <c r="F32" s="8">
        <v>500</v>
      </c>
      <c r="G32" s="9">
        <f t="shared" si="12"/>
        <v>120</v>
      </c>
      <c r="H32" s="9">
        <f t="shared" si="12"/>
        <v>0</v>
      </c>
      <c r="I32" s="9">
        <f t="shared" si="12"/>
        <v>0</v>
      </c>
    </row>
    <row r="33" spans="1:9" ht="18.600000000000001" customHeight="1">
      <c r="A33" s="6" t="s">
        <v>23</v>
      </c>
      <c r="B33" s="8">
        <v>200</v>
      </c>
      <c r="C33" s="7" t="s">
        <v>66</v>
      </c>
      <c r="D33" s="7" t="s">
        <v>71</v>
      </c>
      <c r="E33" s="8" t="s">
        <v>22</v>
      </c>
      <c r="F33" s="8">
        <v>540</v>
      </c>
      <c r="G33" s="9">
        <v>120</v>
      </c>
      <c r="H33" s="9">
        <v>0</v>
      </c>
      <c r="I33" s="9">
        <v>0</v>
      </c>
    </row>
    <row r="34" spans="1:9" ht="22.95" customHeight="1">
      <c r="A34" s="26" t="s">
        <v>25</v>
      </c>
      <c r="B34" s="16">
        <v>200</v>
      </c>
      <c r="C34" s="17" t="s">
        <v>66</v>
      </c>
      <c r="D34" s="17">
        <v>13</v>
      </c>
      <c r="E34" s="16"/>
      <c r="F34" s="16"/>
      <c r="G34" s="27">
        <f>G35+G47+G56+G69</f>
        <v>1516.4</v>
      </c>
      <c r="H34" s="27">
        <f t="shared" ref="H34:I34" si="13">H35+H47+H56+H69</f>
        <v>1119.9000000000001</v>
      </c>
      <c r="I34" s="27">
        <f t="shared" si="13"/>
        <v>1248.9000000000001</v>
      </c>
    </row>
    <row r="35" spans="1:9" ht="60.75" customHeight="1">
      <c r="A35" s="76" t="s">
        <v>260</v>
      </c>
      <c r="B35" s="77">
        <v>200</v>
      </c>
      <c r="C35" s="78" t="s">
        <v>66</v>
      </c>
      <c r="D35" s="78" t="s">
        <v>157</v>
      </c>
      <c r="E35" s="77" t="s">
        <v>158</v>
      </c>
      <c r="F35" s="77"/>
      <c r="G35" s="79">
        <f>G36+G40</f>
        <v>534.9</v>
      </c>
      <c r="H35" s="79">
        <f t="shared" ref="H35:I35" si="14">H36+H40</f>
        <v>434.9</v>
      </c>
      <c r="I35" s="79">
        <f t="shared" si="14"/>
        <v>483.9</v>
      </c>
    </row>
    <row r="36" spans="1:9" ht="48" customHeight="1">
      <c r="A36" s="6" t="s">
        <v>173</v>
      </c>
      <c r="B36" s="8">
        <v>200</v>
      </c>
      <c r="C36" s="7" t="s">
        <v>66</v>
      </c>
      <c r="D36" s="7" t="s">
        <v>157</v>
      </c>
      <c r="E36" s="8" t="s">
        <v>108</v>
      </c>
      <c r="F36" s="8"/>
      <c r="G36" s="9">
        <f>G37</f>
        <v>24.9</v>
      </c>
      <c r="H36" s="9">
        <f t="shared" ref="H36:I37" si="15">H37</f>
        <v>24.9</v>
      </c>
      <c r="I36" s="9">
        <f t="shared" si="15"/>
        <v>24.9</v>
      </c>
    </row>
    <row r="37" spans="1:9">
      <c r="A37" s="6" t="s">
        <v>29</v>
      </c>
      <c r="B37" s="8">
        <v>200</v>
      </c>
      <c r="C37" s="7" t="s">
        <v>66</v>
      </c>
      <c r="D37" s="7" t="s">
        <v>157</v>
      </c>
      <c r="E37" s="8" t="s">
        <v>109</v>
      </c>
      <c r="F37" s="8"/>
      <c r="G37" s="9">
        <f>G38</f>
        <v>24.9</v>
      </c>
      <c r="H37" s="9">
        <f t="shared" si="15"/>
        <v>24.9</v>
      </c>
      <c r="I37" s="9">
        <f t="shared" si="15"/>
        <v>24.9</v>
      </c>
    </row>
    <row r="38" spans="1:9" ht="30.75" customHeight="1">
      <c r="A38" s="6" t="s">
        <v>32</v>
      </c>
      <c r="B38" s="8">
        <v>200</v>
      </c>
      <c r="C38" s="7" t="s">
        <v>66</v>
      </c>
      <c r="D38" s="7" t="s">
        <v>157</v>
      </c>
      <c r="E38" s="8" t="s">
        <v>109</v>
      </c>
      <c r="F38" s="8">
        <v>200</v>
      </c>
      <c r="G38" s="9">
        <f t="shared" ref="G38:I38" si="16">G39</f>
        <v>24.9</v>
      </c>
      <c r="H38" s="9">
        <f t="shared" si="16"/>
        <v>24.9</v>
      </c>
      <c r="I38" s="9">
        <f t="shared" si="16"/>
        <v>24.9</v>
      </c>
    </row>
    <row r="39" spans="1:9" ht="45.75" customHeight="1">
      <c r="A39" s="6" t="s">
        <v>17</v>
      </c>
      <c r="B39" s="8">
        <v>200</v>
      </c>
      <c r="C39" s="7" t="s">
        <v>66</v>
      </c>
      <c r="D39" s="7" t="s">
        <v>157</v>
      </c>
      <c r="E39" s="8" t="s">
        <v>109</v>
      </c>
      <c r="F39" s="8">
        <v>240</v>
      </c>
      <c r="G39" s="9">
        <v>24.9</v>
      </c>
      <c r="H39" s="86">
        <v>24.9</v>
      </c>
      <c r="I39" s="86">
        <v>24.9</v>
      </c>
    </row>
    <row r="40" spans="1:9" ht="41.4">
      <c r="A40" s="6" t="s">
        <v>176</v>
      </c>
      <c r="B40" s="8">
        <v>200</v>
      </c>
      <c r="C40" s="7" t="s">
        <v>66</v>
      </c>
      <c r="D40" s="7" t="s">
        <v>157</v>
      </c>
      <c r="E40" s="8" t="s">
        <v>159</v>
      </c>
      <c r="F40" s="8"/>
      <c r="G40" s="9">
        <f>G41+G44</f>
        <v>510</v>
      </c>
      <c r="H40" s="9">
        <f t="shared" ref="H40:I40" si="17">H41+H44</f>
        <v>410</v>
      </c>
      <c r="I40" s="9">
        <f t="shared" si="17"/>
        <v>459</v>
      </c>
    </row>
    <row r="41" spans="1:9" ht="27.6">
      <c r="A41" s="6" t="s">
        <v>246</v>
      </c>
      <c r="B41" s="8">
        <v>200</v>
      </c>
      <c r="C41" s="7" t="s">
        <v>66</v>
      </c>
      <c r="D41" s="7" t="s">
        <v>157</v>
      </c>
      <c r="E41" s="8" t="s">
        <v>247</v>
      </c>
      <c r="F41" s="8"/>
      <c r="G41" s="9">
        <f>G42</f>
        <v>295.2</v>
      </c>
      <c r="H41" s="9">
        <f t="shared" ref="H41:I41" si="18">H42</f>
        <v>150</v>
      </c>
      <c r="I41" s="9">
        <f t="shared" si="18"/>
        <v>169</v>
      </c>
    </row>
    <row r="42" spans="1:9" ht="28.5" customHeight="1">
      <c r="A42" s="6" t="s">
        <v>32</v>
      </c>
      <c r="B42" s="8">
        <v>200</v>
      </c>
      <c r="C42" s="7" t="s">
        <v>66</v>
      </c>
      <c r="D42" s="7" t="s">
        <v>157</v>
      </c>
      <c r="E42" s="8" t="s">
        <v>247</v>
      </c>
      <c r="F42" s="8">
        <v>200</v>
      </c>
      <c r="G42" s="9">
        <f>G43</f>
        <v>295.2</v>
      </c>
      <c r="H42" s="9">
        <f t="shared" ref="H42:I42" si="19">H43</f>
        <v>150</v>
      </c>
      <c r="I42" s="9">
        <f t="shared" si="19"/>
        <v>169</v>
      </c>
    </row>
    <row r="43" spans="1:9" ht="41.4">
      <c r="A43" s="6" t="s">
        <v>17</v>
      </c>
      <c r="B43" s="8">
        <v>200</v>
      </c>
      <c r="C43" s="7" t="s">
        <v>66</v>
      </c>
      <c r="D43" s="7" t="s">
        <v>157</v>
      </c>
      <c r="E43" s="8" t="s">
        <v>247</v>
      </c>
      <c r="F43" s="8">
        <v>240</v>
      </c>
      <c r="G43" s="9">
        <v>295.2</v>
      </c>
      <c r="H43" s="86">
        <v>150</v>
      </c>
      <c r="I43" s="9">
        <v>169</v>
      </c>
    </row>
    <row r="44" spans="1:9" ht="27.6">
      <c r="A44" s="6" t="s">
        <v>226</v>
      </c>
      <c r="B44" s="8">
        <v>200</v>
      </c>
      <c r="C44" s="7" t="s">
        <v>66</v>
      </c>
      <c r="D44" s="7" t="s">
        <v>157</v>
      </c>
      <c r="E44" s="8" t="s">
        <v>248</v>
      </c>
      <c r="F44" s="8"/>
      <c r="G44" s="9">
        <f>G45</f>
        <v>214.8</v>
      </c>
      <c r="H44" s="9">
        <f t="shared" ref="H44:I44" si="20">H45</f>
        <v>260</v>
      </c>
      <c r="I44" s="9">
        <f t="shared" si="20"/>
        <v>290</v>
      </c>
    </row>
    <row r="45" spans="1:9" ht="44.25" customHeight="1">
      <c r="A45" s="6" t="s">
        <v>57</v>
      </c>
      <c r="B45" s="8">
        <v>200</v>
      </c>
      <c r="C45" s="7" t="s">
        <v>66</v>
      </c>
      <c r="D45" s="7" t="s">
        <v>157</v>
      </c>
      <c r="E45" s="8" t="s">
        <v>248</v>
      </c>
      <c r="F45" s="8">
        <v>600</v>
      </c>
      <c r="G45" s="9">
        <f>G46</f>
        <v>214.8</v>
      </c>
      <c r="H45" s="9">
        <f t="shared" ref="H45:I45" si="21">H46</f>
        <v>260</v>
      </c>
      <c r="I45" s="9">
        <f t="shared" si="21"/>
        <v>290</v>
      </c>
    </row>
    <row r="46" spans="1:9">
      <c r="A46" s="6" t="s">
        <v>58</v>
      </c>
      <c r="B46" s="8">
        <v>200</v>
      </c>
      <c r="C46" s="7" t="s">
        <v>66</v>
      </c>
      <c r="D46" s="7" t="s">
        <v>157</v>
      </c>
      <c r="E46" s="8" t="s">
        <v>248</v>
      </c>
      <c r="F46" s="8">
        <v>610</v>
      </c>
      <c r="G46" s="9">
        <v>214.8</v>
      </c>
      <c r="H46" s="86">
        <v>260</v>
      </c>
      <c r="I46" s="9">
        <v>290</v>
      </c>
    </row>
    <row r="47" spans="1:9" ht="62.25" customHeight="1">
      <c r="A47" s="82" t="s">
        <v>178</v>
      </c>
      <c r="B47" s="77">
        <v>200</v>
      </c>
      <c r="C47" s="78" t="s">
        <v>66</v>
      </c>
      <c r="D47" s="78">
        <v>13</v>
      </c>
      <c r="E47" s="77" t="s">
        <v>26</v>
      </c>
      <c r="F47" s="77"/>
      <c r="G47" s="79">
        <f>G48+G52</f>
        <v>15</v>
      </c>
      <c r="H47" s="79">
        <f t="shared" ref="H47:I47" si="22">H48+H52</f>
        <v>15</v>
      </c>
      <c r="I47" s="79">
        <f t="shared" si="22"/>
        <v>15</v>
      </c>
    </row>
    <row r="48" spans="1:9" ht="55.2">
      <c r="A48" s="6" t="s">
        <v>27</v>
      </c>
      <c r="B48" s="8">
        <v>200</v>
      </c>
      <c r="C48" s="7" t="s">
        <v>66</v>
      </c>
      <c r="D48" s="7">
        <v>13</v>
      </c>
      <c r="E48" s="8" t="s">
        <v>28</v>
      </c>
      <c r="F48" s="8"/>
      <c r="G48" s="9">
        <f>G49</f>
        <v>15</v>
      </c>
      <c r="H48" s="9">
        <f t="shared" ref="H48:I49" si="23">H49</f>
        <v>15</v>
      </c>
      <c r="I48" s="9">
        <f t="shared" si="23"/>
        <v>15</v>
      </c>
    </row>
    <row r="49" spans="1:9" ht="15.6" customHeight="1">
      <c r="A49" s="6" t="s">
        <v>29</v>
      </c>
      <c r="B49" s="8">
        <v>200</v>
      </c>
      <c r="C49" s="7" t="s">
        <v>66</v>
      </c>
      <c r="D49" s="7">
        <v>13</v>
      </c>
      <c r="E49" s="8" t="s">
        <v>91</v>
      </c>
      <c r="F49" s="8"/>
      <c r="G49" s="9">
        <f>G50</f>
        <v>15</v>
      </c>
      <c r="H49" s="9">
        <f t="shared" si="23"/>
        <v>15</v>
      </c>
      <c r="I49" s="9">
        <f t="shared" si="23"/>
        <v>15</v>
      </c>
    </row>
    <row r="50" spans="1:9" ht="27.6">
      <c r="A50" s="6" t="s">
        <v>32</v>
      </c>
      <c r="B50" s="8">
        <v>200</v>
      </c>
      <c r="C50" s="7" t="s">
        <v>66</v>
      </c>
      <c r="D50" s="7">
        <v>13</v>
      </c>
      <c r="E50" s="8" t="s">
        <v>91</v>
      </c>
      <c r="F50" s="8">
        <v>200</v>
      </c>
      <c r="G50" s="9">
        <f>G51</f>
        <v>15</v>
      </c>
      <c r="H50" s="9">
        <f t="shared" ref="H50:I50" si="24">H51</f>
        <v>15</v>
      </c>
      <c r="I50" s="9">
        <f t="shared" si="24"/>
        <v>15</v>
      </c>
    </row>
    <row r="51" spans="1:9" ht="41.4">
      <c r="A51" s="6" t="s">
        <v>17</v>
      </c>
      <c r="B51" s="8">
        <v>200</v>
      </c>
      <c r="C51" s="7" t="s">
        <v>66</v>
      </c>
      <c r="D51" s="7">
        <v>13</v>
      </c>
      <c r="E51" s="8" t="s">
        <v>91</v>
      </c>
      <c r="F51" s="8">
        <v>240</v>
      </c>
      <c r="G51" s="9">
        <v>15</v>
      </c>
      <c r="H51" s="9">
        <v>15</v>
      </c>
      <c r="I51" s="9">
        <v>15</v>
      </c>
    </row>
    <row r="52" spans="1:9" ht="27.6" hidden="1">
      <c r="A52" s="66" t="s">
        <v>165</v>
      </c>
      <c r="B52" s="67">
        <v>200</v>
      </c>
      <c r="C52" s="68" t="s">
        <v>66</v>
      </c>
      <c r="D52" s="68">
        <v>13</v>
      </c>
      <c r="E52" s="67" t="s">
        <v>166</v>
      </c>
      <c r="F52" s="67"/>
      <c r="G52" s="69">
        <f>G53</f>
        <v>0</v>
      </c>
      <c r="H52" s="69">
        <f t="shared" ref="H52:I53" si="25">H53</f>
        <v>0</v>
      </c>
      <c r="I52" s="69">
        <f t="shared" si="25"/>
        <v>0</v>
      </c>
    </row>
    <row r="53" spans="1:9" hidden="1">
      <c r="A53" s="66" t="s">
        <v>29</v>
      </c>
      <c r="B53" s="67">
        <v>200</v>
      </c>
      <c r="C53" s="68" t="s">
        <v>66</v>
      </c>
      <c r="D53" s="68">
        <v>13</v>
      </c>
      <c r="E53" s="67" t="s">
        <v>167</v>
      </c>
      <c r="F53" s="67"/>
      <c r="G53" s="69">
        <f>G54</f>
        <v>0</v>
      </c>
      <c r="H53" s="69">
        <f t="shared" si="25"/>
        <v>0</v>
      </c>
      <c r="I53" s="69">
        <f t="shared" si="25"/>
        <v>0</v>
      </c>
    </row>
    <row r="54" spans="1:9" ht="27.6" hidden="1">
      <c r="A54" s="66" t="s">
        <v>32</v>
      </c>
      <c r="B54" s="67">
        <v>200</v>
      </c>
      <c r="C54" s="68" t="s">
        <v>66</v>
      </c>
      <c r="D54" s="68">
        <v>13</v>
      </c>
      <c r="E54" s="67" t="s">
        <v>167</v>
      </c>
      <c r="F54" s="67">
        <v>200</v>
      </c>
      <c r="G54" s="69">
        <f>G55</f>
        <v>0</v>
      </c>
      <c r="H54" s="69">
        <f>H55</f>
        <v>0</v>
      </c>
      <c r="I54" s="69">
        <f>I55</f>
        <v>0</v>
      </c>
    </row>
    <row r="55" spans="1:9" ht="41.4" hidden="1">
      <c r="A55" s="66" t="s">
        <v>17</v>
      </c>
      <c r="B55" s="67">
        <v>200</v>
      </c>
      <c r="C55" s="68" t="s">
        <v>66</v>
      </c>
      <c r="D55" s="68">
        <v>13</v>
      </c>
      <c r="E55" s="67" t="s">
        <v>167</v>
      </c>
      <c r="F55" s="67">
        <v>240</v>
      </c>
      <c r="G55" s="69"/>
      <c r="H55" s="69"/>
      <c r="I55" s="69"/>
    </row>
    <row r="56" spans="1:9" ht="88.5" customHeight="1">
      <c r="A56" s="76" t="s">
        <v>168</v>
      </c>
      <c r="B56" s="77">
        <v>200</v>
      </c>
      <c r="C56" s="78" t="s">
        <v>66</v>
      </c>
      <c r="D56" s="78">
        <v>13</v>
      </c>
      <c r="E56" s="77" t="s">
        <v>30</v>
      </c>
      <c r="F56" s="77"/>
      <c r="G56" s="79">
        <f>G57+G65</f>
        <v>304.60000000000002</v>
      </c>
      <c r="H56" s="79">
        <f t="shared" ref="H56:I56" si="26">H57+H65</f>
        <v>243</v>
      </c>
      <c r="I56" s="79">
        <f t="shared" si="26"/>
        <v>273</v>
      </c>
    </row>
    <row r="57" spans="1:9" ht="28.5" customHeight="1">
      <c r="A57" s="6" t="s">
        <v>92</v>
      </c>
      <c r="B57" s="8">
        <v>200</v>
      </c>
      <c r="C57" s="7" t="s">
        <v>66</v>
      </c>
      <c r="D57" s="7">
        <v>13</v>
      </c>
      <c r="E57" s="8" t="s">
        <v>31</v>
      </c>
      <c r="F57" s="8"/>
      <c r="G57" s="9">
        <f>G58</f>
        <v>100.6</v>
      </c>
      <c r="H57" s="9">
        <f t="shared" ref="H57:I57" si="27">H58</f>
        <v>80</v>
      </c>
      <c r="I57" s="9">
        <f t="shared" si="27"/>
        <v>90</v>
      </c>
    </row>
    <row r="58" spans="1:9" ht="27.6">
      <c r="A58" s="6" t="s">
        <v>226</v>
      </c>
      <c r="B58" s="8">
        <v>200</v>
      </c>
      <c r="C58" s="7" t="s">
        <v>66</v>
      </c>
      <c r="D58" s="7">
        <v>13</v>
      </c>
      <c r="E58" s="8" t="s">
        <v>245</v>
      </c>
      <c r="F58" s="8"/>
      <c r="G58" s="9">
        <f>G59+G63+G61</f>
        <v>100.6</v>
      </c>
      <c r="H58" s="9">
        <f t="shared" ref="H58:I58" si="28">H59+H63+H61</f>
        <v>80</v>
      </c>
      <c r="I58" s="9">
        <f t="shared" si="28"/>
        <v>90</v>
      </c>
    </row>
    <row r="59" spans="1:9" ht="27.6" hidden="1">
      <c r="A59" s="6" t="s">
        <v>32</v>
      </c>
      <c r="B59" s="8">
        <v>200</v>
      </c>
      <c r="C59" s="7" t="s">
        <v>66</v>
      </c>
      <c r="D59" s="7">
        <v>13</v>
      </c>
      <c r="E59" s="8" t="s">
        <v>93</v>
      </c>
      <c r="F59" s="8">
        <v>200</v>
      </c>
      <c r="G59" s="9">
        <f>G60</f>
        <v>0</v>
      </c>
      <c r="H59" s="9">
        <f t="shared" ref="H59:I59" si="29">H60</f>
        <v>0</v>
      </c>
      <c r="I59" s="9">
        <f t="shared" si="29"/>
        <v>0</v>
      </c>
    </row>
    <row r="60" spans="1:9" ht="41.4" hidden="1">
      <c r="A60" s="6" t="s">
        <v>17</v>
      </c>
      <c r="B60" s="8">
        <v>200</v>
      </c>
      <c r="C60" s="7" t="s">
        <v>66</v>
      </c>
      <c r="D60" s="7">
        <v>13</v>
      </c>
      <c r="E60" s="8" t="s">
        <v>93</v>
      </c>
      <c r="F60" s="8">
        <v>240</v>
      </c>
      <c r="G60" s="9"/>
      <c r="H60" s="9"/>
      <c r="I60" s="9"/>
    </row>
    <row r="61" spans="1:9" ht="41.4">
      <c r="A61" s="6" t="s">
        <v>57</v>
      </c>
      <c r="B61" s="8">
        <v>200</v>
      </c>
      <c r="C61" s="7" t="s">
        <v>66</v>
      </c>
      <c r="D61" s="7">
        <v>13</v>
      </c>
      <c r="E61" s="8" t="s">
        <v>245</v>
      </c>
      <c r="F61" s="8">
        <v>600</v>
      </c>
      <c r="G61" s="9">
        <f>G62</f>
        <v>100.6</v>
      </c>
      <c r="H61" s="9">
        <f t="shared" ref="H61:I61" si="30">H62</f>
        <v>80</v>
      </c>
      <c r="I61" s="9">
        <f t="shared" si="30"/>
        <v>90</v>
      </c>
    </row>
    <row r="62" spans="1:9" ht="16.8" customHeight="1">
      <c r="A62" s="6" t="s">
        <v>58</v>
      </c>
      <c r="B62" s="8">
        <v>200</v>
      </c>
      <c r="C62" s="7" t="s">
        <v>66</v>
      </c>
      <c r="D62" s="7">
        <v>13</v>
      </c>
      <c r="E62" s="8" t="s">
        <v>245</v>
      </c>
      <c r="F62" s="8">
        <v>610</v>
      </c>
      <c r="G62" s="9">
        <v>100.6</v>
      </c>
      <c r="H62" s="9">
        <v>80</v>
      </c>
      <c r="I62" s="9">
        <v>90</v>
      </c>
    </row>
    <row r="63" spans="1:9" hidden="1">
      <c r="A63" s="66" t="s">
        <v>18</v>
      </c>
      <c r="B63" s="67">
        <v>200</v>
      </c>
      <c r="C63" s="68" t="s">
        <v>66</v>
      </c>
      <c r="D63" s="68">
        <v>13</v>
      </c>
      <c r="E63" s="67" t="s">
        <v>93</v>
      </c>
      <c r="F63" s="67">
        <v>800</v>
      </c>
      <c r="G63" s="69">
        <f>G64</f>
        <v>0</v>
      </c>
      <c r="H63" s="9">
        <f t="shared" ref="H63:I63" si="31">H64</f>
        <v>0</v>
      </c>
      <c r="I63" s="9">
        <f t="shared" si="31"/>
        <v>0</v>
      </c>
    </row>
    <row r="64" spans="1:9" hidden="1">
      <c r="A64" s="66" t="s">
        <v>19</v>
      </c>
      <c r="B64" s="67">
        <v>200</v>
      </c>
      <c r="C64" s="68" t="s">
        <v>66</v>
      </c>
      <c r="D64" s="68">
        <v>13</v>
      </c>
      <c r="E64" s="67" t="s">
        <v>93</v>
      </c>
      <c r="F64" s="67">
        <v>850</v>
      </c>
      <c r="G64" s="69"/>
      <c r="H64" s="9"/>
      <c r="I64" s="9"/>
    </row>
    <row r="65" spans="1:9" ht="55.2">
      <c r="A65" s="6" t="s">
        <v>259</v>
      </c>
      <c r="B65" s="8">
        <v>200</v>
      </c>
      <c r="C65" s="7" t="s">
        <v>66</v>
      </c>
      <c r="D65" s="7">
        <v>13</v>
      </c>
      <c r="E65" s="8" t="s">
        <v>95</v>
      </c>
      <c r="F65" s="8"/>
      <c r="G65" s="9">
        <f>G66</f>
        <v>204</v>
      </c>
      <c r="H65" s="9">
        <f t="shared" ref="H65:I65" si="32">H66</f>
        <v>163</v>
      </c>
      <c r="I65" s="9">
        <f t="shared" si="32"/>
        <v>183</v>
      </c>
    </row>
    <row r="66" spans="1:9">
      <c r="A66" s="6" t="s">
        <v>29</v>
      </c>
      <c r="B66" s="8">
        <v>200</v>
      </c>
      <c r="C66" s="7" t="s">
        <v>66</v>
      </c>
      <c r="D66" s="7">
        <v>13</v>
      </c>
      <c r="E66" s="8" t="s">
        <v>94</v>
      </c>
      <c r="F66" s="8"/>
      <c r="G66" s="9">
        <f>G67</f>
        <v>204</v>
      </c>
      <c r="H66" s="9">
        <f t="shared" ref="H66:I67" si="33">H67</f>
        <v>163</v>
      </c>
      <c r="I66" s="9">
        <f t="shared" si="33"/>
        <v>183</v>
      </c>
    </row>
    <row r="67" spans="1:9" ht="27.6">
      <c r="A67" s="6" t="s">
        <v>32</v>
      </c>
      <c r="B67" s="8">
        <v>200</v>
      </c>
      <c r="C67" s="7" t="s">
        <v>66</v>
      </c>
      <c r="D67" s="7">
        <v>13</v>
      </c>
      <c r="E67" s="8" t="s">
        <v>94</v>
      </c>
      <c r="F67" s="8">
        <v>200</v>
      </c>
      <c r="G67" s="9">
        <f>G68</f>
        <v>204</v>
      </c>
      <c r="H67" s="9">
        <f t="shared" si="33"/>
        <v>163</v>
      </c>
      <c r="I67" s="9">
        <f t="shared" si="33"/>
        <v>183</v>
      </c>
    </row>
    <row r="68" spans="1:9" ht="43.95" customHeight="1">
      <c r="A68" s="6" t="s">
        <v>17</v>
      </c>
      <c r="B68" s="8">
        <v>200</v>
      </c>
      <c r="C68" s="7" t="s">
        <v>66</v>
      </c>
      <c r="D68" s="7">
        <v>13</v>
      </c>
      <c r="E68" s="8" t="s">
        <v>94</v>
      </c>
      <c r="F68" s="8">
        <v>240</v>
      </c>
      <c r="G68" s="9">
        <v>204</v>
      </c>
      <c r="H68" s="9">
        <v>163</v>
      </c>
      <c r="I68" s="9">
        <v>183</v>
      </c>
    </row>
    <row r="69" spans="1:9" ht="14.7" customHeight="1">
      <c r="A69" s="6" t="s">
        <v>24</v>
      </c>
      <c r="B69" s="8">
        <v>200</v>
      </c>
      <c r="C69" s="7" t="s">
        <v>66</v>
      </c>
      <c r="D69" s="7">
        <v>13</v>
      </c>
      <c r="E69" s="8" t="s">
        <v>96</v>
      </c>
      <c r="F69" s="8"/>
      <c r="G69" s="9">
        <f>G70+G74</f>
        <v>661.90000000000009</v>
      </c>
      <c r="H69" s="9">
        <f t="shared" ref="H69:I69" si="34">H70+H74</f>
        <v>427</v>
      </c>
      <c r="I69" s="9">
        <f t="shared" si="34"/>
        <v>477</v>
      </c>
    </row>
    <row r="70" spans="1:9" ht="29.25" hidden="1" customHeight="1">
      <c r="A70" s="6" t="s">
        <v>160</v>
      </c>
      <c r="B70" s="8">
        <v>200</v>
      </c>
      <c r="C70" s="7" t="s">
        <v>66</v>
      </c>
      <c r="D70" s="7">
        <v>13</v>
      </c>
      <c r="E70" s="8" t="s">
        <v>161</v>
      </c>
      <c r="F70" s="8"/>
      <c r="G70" s="9">
        <f>G71</f>
        <v>0</v>
      </c>
      <c r="H70" s="9">
        <f t="shared" ref="H70:I72" si="35">H71</f>
        <v>0</v>
      </c>
      <c r="I70" s="9">
        <f t="shared" si="35"/>
        <v>0</v>
      </c>
    </row>
    <row r="71" spans="1:9" ht="33" hidden="1" customHeight="1">
      <c r="A71" s="6" t="s">
        <v>162</v>
      </c>
      <c r="B71" s="8">
        <v>200</v>
      </c>
      <c r="C71" s="7" t="s">
        <v>66</v>
      </c>
      <c r="D71" s="7">
        <v>13</v>
      </c>
      <c r="E71" s="8" t="s">
        <v>163</v>
      </c>
      <c r="F71" s="8"/>
      <c r="G71" s="9">
        <f>G72</f>
        <v>0</v>
      </c>
      <c r="H71" s="9">
        <f t="shared" si="35"/>
        <v>0</v>
      </c>
      <c r="I71" s="9">
        <f t="shared" si="35"/>
        <v>0</v>
      </c>
    </row>
    <row r="72" spans="1:9" ht="14.7" hidden="1" customHeight="1">
      <c r="A72" s="6" t="s">
        <v>18</v>
      </c>
      <c r="B72" s="8">
        <v>200</v>
      </c>
      <c r="C72" s="7" t="s">
        <v>66</v>
      </c>
      <c r="D72" s="7">
        <v>13</v>
      </c>
      <c r="E72" s="8" t="s">
        <v>163</v>
      </c>
      <c r="F72" s="8">
        <v>800</v>
      </c>
      <c r="G72" s="9">
        <f>G73</f>
        <v>0</v>
      </c>
      <c r="H72" s="9">
        <f t="shared" si="35"/>
        <v>0</v>
      </c>
      <c r="I72" s="9">
        <f t="shared" si="35"/>
        <v>0</v>
      </c>
    </row>
    <row r="73" spans="1:9" ht="14.7" hidden="1" customHeight="1">
      <c r="A73" s="6" t="s">
        <v>164</v>
      </c>
      <c r="B73" s="8">
        <v>200</v>
      </c>
      <c r="C73" s="7" t="s">
        <v>66</v>
      </c>
      <c r="D73" s="7">
        <v>13</v>
      </c>
      <c r="E73" s="8" t="s">
        <v>163</v>
      </c>
      <c r="F73" s="8">
        <v>830</v>
      </c>
      <c r="G73" s="9"/>
      <c r="H73" s="9"/>
      <c r="I73" s="9"/>
    </row>
    <row r="74" spans="1:9" ht="14.7" customHeight="1">
      <c r="A74" s="6" t="s">
        <v>97</v>
      </c>
      <c r="B74" s="8">
        <v>200</v>
      </c>
      <c r="C74" s="7" t="s">
        <v>66</v>
      </c>
      <c r="D74" s="7">
        <v>13</v>
      </c>
      <c r="E74" s="8" t="s">
        <v>98</v>
      </c>
      <c r="F74" s="8"/>
      <c r="G74" s="9">
        <f>G75+G78+G83</f>
        <v>661.90000000000009</v>
      </c>
      <c r="H74" s="9">
        <f t="shared" ref="H74:I74" si="36">H75+H78+H83</f>
        <v>427</v>
      </c>
      <c r="I74" s="9">
        <f t="shared" si="36"/>
        <v>477</v>
      </c>
    </row>
    <row r="75" spans="1:9">
      <c r="A75" s="6" t="s">
        <v>33</v>
      </c>
      <c r="B75" s="8">
        <v>200</v>
      </c>
      <c r="C75" s="7" t="s">
        <v>66</v>
      </c>
      <c r="D75" s="7">
        <v>13</v>
      </c>
      <c r="E75" s="8" t="s">
        <v>99</v>
      </c>
      <c r="F75" s="8"/>
      <c r="G75" s="9">
        <f>G76</f>
        <v>31.7</v>
      </c>
      <c r="H75" s="9">
        <f t="shared" ref="H75:I76" si="37">H76</f>
        <v>22</v>
      </c>
      <c r="I75" s="9">
        <f t="shared" si="37"/>
        <v>23</v>
      </c>
    </row>
    <row r="76" spans="1:9" ht="14.7" customHeight="1">
      <c r="A76" s="6" t="s">
        <v>18</v>
      </c>
      <c r="B76" s="8">
        <v>200</v>
      </c>
      <c r="C76" s="7" t="s">
        <v>66</v>
      </c>
      <c r="D76" s="7">
        <v>13</v>
      </c>
      <c r="E76" s="8" t="s">
        <v>99</v>
      </c>
      <c r="F76" s="8">
        <v>800</v>
      </c>
      <c r="G76" s="9">
        <f>G77</f>
        <v>31.7</v>
      </c>
      <c r="H76" s="9">
        <f t="shared" si="37"/>
        <v>22</v>
      </c>
      <c r="I76" s="9">
        <f t="shared" si="37"/>
        <v>23</v>
      </c>
    </row>
    <row r="77" spans="1:9">
      <c r="A77" s="6" t="s">
        <v>19</v>
      </c>
      <c r="B77" s="8">
        <v>200</v>
      </c>
      <c r="C77" s="7" t="s">
        <v>66</v>
      </c>
      <c r="D77" s="7">
        <v>13</v>
      </c>
      <c r="E77" s="8" t="s">
        <v>99</v>
      </c>
      <c r="F77" s="8">
        <v>850</v>
      </c>
      <c r="G77" s="9">
        <v>31.7</v>
      </c>
      <c r="H77" s="9">
        <v>22</v>
      </c>
      <c r="I77" s="9">
        <v>23</v>
      </c>
    </row>
    <row r="78" spans="1:9" ht="27.6">
      <c r="A78" s="6" t="s">
        <v>115</v>
      </c>
      <c r="B78" s="8">
        <v>200</v>
      </c>
      <c r="C78" s="7" t="s">
        <v>66</v>
      </c>
      <c r="D78" s="7">
        <v>13</v>
      </c>
      <c r="E78" s="8" t="s">
        <v>116</v>
      </c>
      <c r="F78" s="8"/>
      <c r="G78" s="9">
        <f>G79+G81</f>
        <v>630.20000000000005</v>
      </c>
      <c r="H78" s="9">
        <f>H79+H81</f>
        <v>405</v>
      </c>
      <c r="I78" s="9">
        <f>I79+I81</f>
        <v>454</v>
      </c>
    </row>
    <row r="79" spans="1:9" ht="14.7" customHeight="1">
      <c r="A79" s="6" t="s">
        <v>32</v>
      </c>
      <c r="B79" s="8">
        <v>200</v>
      </c>
      <c r="C79" s="7" t="s">
        <v>66</v>
      </c>
      <c r="D79" s="7">
        <v>13</v>
      </c>
      <c r="E79" s="8" t="s">
        <v>116</v>
      </c>
      <c r="F79" s="8">
        <v>200</v>
      </c>
      <c r="G79" s="9">
        <f>G80</f>
        <v>130.19999999999999</v>
      </c>
      <c r="H79" s="9">
        <f t="shared" ref="H79" si="38">H80</f>
        <v>0</v>
      </c>
      <c r="I79" s="9">
        <f t="shared" ref="I79" si="39">I80</f>
        <v>0</v>
      </c>
    </row>
    <row r="80" spans="1:9" ht="41.4">
      <c r="A80" s="6" t="s">
        <v>17</v>
      </c>
      <c r="B80" s="8">
        <v>200</v>
      </c>
      <c r="C80" s="7" t="s">
        <v>66</v>
      </c>
      <c r="D80" s="7">
        <v>13</v>
      </c>
      <c r="E80" s="8" t="s">
        <v>116</v>
      </c>
      <c r="F80" s="8">
        <v>240</v>
      </c>
      <c r="G80" s="9">
        <v>130.19999999999999</v>
      </c>
      <c r="H80" s="9">
        <v>0</v>
      </c>
      <c r="I80" s="9">
        <v>0</v>
      </c>
    </row>
    <row r="81" spans="1:16" ht="14.7" customHeight="1">
      <c r="A81" s="6" t="s">
        <v>18</v>
      </c>
      <c r="B81" s="8">
        <v>200</v>
      </c>
      <c r="C81" s="7" t="s">
        <v>66</v>
      </c>
      <c r="D81" s="7">
        <v>13</v>
      </c>
      <c r="E81" s="8" t="s">
        <v>116</v>
      </c>
      <c r="F81" s="8">
        <v>800</v>
      </c>
      <c r="G81" s="9">
        <f>G82</f>
        <v>500</v>
      </c>
      <c r="H81" s="9">
        <f>H82</f>
        <v>405</v>
      </c>
      <c r="I81" s="9">
        <f>I82</f>
        <v>454</v>
      </c>
    </row>
    <row r="82" spans="1:16">
      <c r="A82" s="6" t="s">
        <v>19</v>
      </c>
      <c r="B82" s="8">
        <v>200</v>
      </c>
      <c r="C82" s="7" t="s">
        <v>66</v>
      </c>
      <c r="D82" s="7">
        <v>13</v>
      </c>
      <c r="E82" s="8" t="s">
        <v>116</v>
      </c>
      <c r="F82" s="8">
        <v>850</v>
      </c>
      <c r="G82" s="9">
        <v>500</v>
      </c>
      <c r="H82" s="9">
        <v>405</v>
      </c>
      <c r="I82" s="9">
        <v>454</v>
      </c>
    </row>
    <row r="83" spans="1:16" ht="27.6" hidden="1">
      <c r="A83" s="66" t="s">
        <v>220</v>
      </c>
      <c r="B83" s="67">
        <v>200</v>
      </c>
      <c r="C83" s="68" t="s">
        <v>66</v>
      </c>
      <c r="D83" s="68" t="s">
        <v>157</v>
      </c>
      <c r="E83" s="67" t="s">
        <v>221</v>
      </c>
      <c r="F83" s="67"/>
      <c r="G83" s="69">
        <f>G84</f>
        <v>0</v>
      </c>
      <c r="H83" s="69">
        <f t="shared" ref="H83:I84" si="40">H84</f>
        <v>0</v>
      </c>
      <c r="I83" s="69">
        <f t="shared" si="40"/>
        <v>0</v>
      </c>
      <c r="K83" s="129"/>
      <c r="L83" s="130"/>
      <c r="M83" s="130"/>
      <c r="N83" s="130"/>
      <c r="O83" s="130"/>
      <c r="P83" s="130"/>
    </row>
    <row r="84" spans="1:16" ht="41.4" hidden="1">
      <c r="A84" s="66" t="s">
        <v>57</v>
      </c>
      <c r="B84" s="67">
        <v>200</v>
      </c>
      <c r="C84" s="68" t="s">
        <v>66</v>
      </c>
      <c r="D84" s="68" t="s">
        <v>157</v>
      </c>
      <c r="E84" s="67" t="s">
        <v>221</v>
      </c>
      <c r="F84" s="67">
        <v>600</v>
      </c>
      <c r="G84" s="69">
        <f>G85</f>
        <v>0</v>
      </c>
      <c r="H84" s="69">
        <f t="shared" si="40"/>
        <v>0</v>
      </c>
      <c r="I84" s="69">
        <f t="shared" si="40"/>
        <v>0</v>
      </c>
    </row>
    <row r="85" spans="1:16" hidden="1">
      <c r="A85" s="66" t="s">
        <v>58</v>
      </c>
      <c r="B85" s="67">
        <v>200</v>
      </c>
      <c r="C85" s="68" t="s">
        <v>66</v>
      </c>
      <c r="D85" s="68" t="s">
        <v>157</v>
      </c>
      <c r="E85" s="67" t="s">
        <v>221</v>
      </c>
      <c r="F85" s="67">
        <v>610</v>
      </c>
      <c r="G85" s="69">
        <v>0</v>
      </c>
      <c r="H85" s="69">
        <v>0</v>
      </c>
      <c r="I85" s="69">
        <v>0</v>
      </c>
    </row>
    <row r="86" spans="1:16" ht="16.8" hidden="1" customHeight="1">
      <c r="A86" s="26" t="s">
        <v>34</v>
      </c>
      <c r="B86" s="16">
        <v>200</v>
      </c>
      <c r="C86" s="17" t="s">
        <v>67</v>
      </c>
      <c r="D86" s="17"/>
      <c r="E86" s="16"/>
      <c r="F86" s="16"/>
      <c r="G86" s="27">
        <f t="shared" ref="G86:G91" si="41">G87</f>
        <v>0</v>
      </c>
      <c r="H86" s="27">
        <f t="shared" ref="H86:I91" si="42">H87</f>
        <v>0</v>
      </c>
      <c r="I86" s="27">
        <f t="shared" si="42"/>
        <v>0</v>
      </c>
    </row>
    <row r="87" spans="1:16" hidden="1">
      <c r="A87" s="26" t="s">
        <v>35</v>
      </c>
      <c r="B87" s="16">
        <v>200</v>
      </c>
      <c r="C87" s="17" t="s">
        <v>67</v>
      </c>
      <c r="D87" s="17" t="s">
        <v>68</v>
      </c>
      <c r="E87" s="16"/>
      <c r="F87" s="16"/>
      <c r="G87" s="27">
        <f t="shared" si="41"/>
        <v>0</v>
      </c>
      <c r="H87" s="27">
        <f t="shared" si="42"/>
        <v>0</v>
      </c>
      <c r="I87" s="27">
        <f t="shared" si="42"/>
        <v>0</v>
      </c>
    </row>
    <row r="88" spans="1:16" ht="32.4" hidden="1" customHeight="1">
      <c r="A88" s="29" t="s">
        <v>40</v>
      </c>
      <c r="B88" s="8">
        <v>200</v>
      </c>
      <c r="C88" s="7" t="s">
        <v>67</v>
      </c>
      <c r="D88" s="7" t="s">
        <v>68</v>
      </c>
      <c r="E88" s="8" t="s">
        <v>100</v>
      </c>
      <c r="F88" s="8"/>
      <c r="G88" s="9">
        <f t="shared" si="41"/>
        <v>0</v>
      </c>
      <c r="H88" s="9">
        <f t="shared" si="42"/>
        <v>0</v>
      </c>
      <c r="I88" s="9">
        <f t="shared" si="42"/>
        <v>0</v>
      </c>
    </row>
    <row r="89" spans="1:16" ht="44.25" hidden="1" customHeight="1">
      <c r="A89" s="6" t="s">
        <v>102</v>
      </c>
      <c r="B89" s="8">
        <v>200</v>
      </c>
      <c r="C89" s="7" t="s">
        <v>67</v>
      </c>
      <c r="D89" s="7" t="s">
        <v>68</v>
      </c>
      <c r="E89" s="8" t="s">
        <v>101</v>
      </c>
      <c r="F89" s="8"/>
      <c r="G89" s="9">
        <f t="shared" si="41"/>
        <v>0</v>
      </c>
      <c r="H89" s="9">
        <f t="shared" si="42"/>
        <v>0</v>
      </c>
      <c r="I89" s="9">
        <f t="shared" si="42"/>
        <v>0</v>
      </c>
    </row>
    <row r="90" spans="1:16" ht="45" hidden="1" customHeight="1">
      <c r="A90" s="6" t="s">
        <v>36</v>
      </c>
      <c r="B90" s="8">
        <v>200</v>
      </c>
      <c r="C90" s="7" t="s">
        <v>67</v>
      </c>
      <c r="D90" s="7" t="s">
        <v>68</v>
      </c>
      <c r="E90" s="8" t="s">
        <v>103</v>
      </c>
      <c r="F90" s="8"/>
      <c r="G90" s="9">
        <f t="shared" si="41"/>
        <v>0</v>
      </c>
      <c r="H90" s="9">
        <f t="shared" si="42"/>
        <v>0</v>
      </c>
      <c r="I90" s="9">
        <f t="shared" si="42"/>
        <v>0</v>
      </c>
    </row>
    <row r="91" spans="1:16" ht="45.6" hidden="1" customHeight="1">
      <c r="A91" s="6" t="s">
        <v>11</v>
      </c>
      <c r="B91" s="8">
        <v>200</v>
      </c>
      <c r="C91" s="7" t="s">
        <v>67</v>
      </c>
      <c r="D91" s="7" t="s">
        <v>68</v>
      </c>
      <c r="E91" s="8" t="s">
        <v>103</v>
      </c>
      <c r="F91" s="8">
        <v>100</v>
      </c>
      <c r="G91" s="9">
        <f t="shared" si="41"/>
        <v>0</v>
      </c>
      <c r="H91" s="9">
        <f t="shared" si="42"/>
        <v>0</v>
      </c>
      <c r="I91" s="9">
        <f t="shared" si="42"/>
        <v>0</v>
      </c>
    </row>
    <row r="92" spans="1:16" ht="41.25" hidden="1" customHeight="1">
      <c r="A92" s="6" t="s">
        <v>12</v>
      </c>
      <c r="B92" s="8">
        <v>200</v>
      </c>
      <c r="C92" s="7" t="s">
        <v>67</v>
      </c>
      <c r="D92" s="7" t="s">
        <v>68</v>
      </c>
      <c r="E92" s="8" t="s">
        <v>103</v>
      </c>
      <c r="F92" s="8">
        <v>120</v>
      </c>
      <c r="G92" s="9">
        <v>0</v>
      </c>
      <c r="H92" s="9">
        <v>0</v>
      </c>
      <c r="I92" s="9">
        <v>0</v>
      </c>
    </row>
    <row r="93" spans="1:16" ht="34.200000000000003" customHeight="1">
      <c r="A93" s="26" t="s">
        <v>37</v>
      </c>
      <c r="B93" s="16">
        <v>200</v>
      </c>
      <c r="C93" s="17" t="s">
        <v>68</v>
      </c>
      <c r="D93" s="16"/>
      <c r="E93" s="16"/>
      <c r="F93" s="16"/>
      <c r="G93" s="27">
        <f>G94</f>
        <v>129.6</v>
      </c>
      <c r="H93" s="27">
        <f t="shared" ref="H93:I94" si="43">H94</f>
        <v>105</v>
      </c>
      <c r="I93" s="27">
        <f t="shared" si="43"/>
        <v>118</v>
      </c>
    </row>
    <row r="94" spans="1:16" ht="66.599999999999994" customHeight="1">
      <c r="A94" s="26" t="s">
        <v>249</v>
      </c>
      <c r="B94" s="16">
        <v>200</v>
      </c>
      <c r="C94" s="17" t="s">
        <v>68</v>
      </c>
      <c r="D94" s="16">
        <v>10</v>
      </c>
      <c r="E94" s="16"/>
      <c r="F94" s="16"/>
      <c r="G94" s="27">
        <f>G95</f>
        <v>129.6</v>
      </c>
      <c r="H94" s="27">
        <f>H95</f>
        <v>105</v>
      </c>
      <c r="I94" s="27">
        <f t="shared" si="43"/>
        <v>118</v>
      </c>
    </row>
    <row r="95" spans="1:16" ht="59.4" customHeight="1">
      <c r="A95" s="76" t="s">
        <v>260</v>
      </c>
      <c r="B95" s="77">
        <v>200</v>
      </c>
      <c r="C95" s="78" t="s">
        <v>68</v>
      </c>
      <c r="D95" s="77">
        <v>10</v>
      </c>
      <c r="E95" s="77" t="s">
        <v>38</v>
      </c>
      <c r="F95" s="77"/>
      <c r="G95" s="79">
        <f>G96+G100</f>
        <v>129.6</v>
      </c>
      <c r="H95" s="79">
        <f t="shared" ref="H95:I95" si="44">H96+H100</f>
        <v>105</v>
      </c>
      <c r="I95" s="79">
        <f t="shared" si="44"/>
        <v>118</v>
      </c>
    </row>
    <row r="96" spans="1:16" ht="29.25" customHeight="1">
      <c r="A96" s="6" t="s">
        <v>174</v>
      </c>
      <c r="B96" s="8">
        <v>200</v>
      </c>
      <c r="C96" s="7" t="s">
        <v>68</v>
      </c>
      <c r="D96" s="8">
        <v>10</v>
      </c>
      <c r="E96" s="8" t="s">
        <v>105</v>
      </c>
      <c r="F96" s="8"/>
      <c r="G96" s="9">
        <f>G97</f>
        <v>100</v>
      </c>
      <c r="H96" s="9">
        <f t="shared" ref="H96:I96" si="45">H97</f>
        <v>81</v>
      </c>
      <c r="I96" s="9">
        <f t="shared" si="45"/>
        <v>91</v>
      </c>
    </row>
    <row r="97" spans="1:9" ht="27.6">
      <c r="A97" s="6" t="s">
        <v>226</v>
      </c>
      <c r="B97" s="8">
        <v>200</v>
      </c>
      <c r="C97" s="7" t="s">
        <v>68</v>
      </c>
      <c r="D97" s="8">
        <v>10</v>
      </c>
      <c r="E97" s="8" t="s">
        <v>244</v>
      </c>
      <c r="F97" s="8"/>
      <c r="G97" s="9">
        <f>G98</f>
        <v>100</v>
      </c>
      <c r="H97" s="9">
        <f>H98</f>
        <v>81</v>
      </c>
      <c r="I97" s="9">
        <f>I98</f>
        <v>91</v>
      </c>
    </row>
    <row r="98" spans="1:9" ht="41.4">
      <c r="A98" s="6" t="s">
        <v>57</v>
      </c>
      <c r="B98" s="8">
        <v>200</v>
      </c>
      <c r="C98" s="7" t="s">
        <v>68</v>
      </c>
      <c r="D98" s="8">
        <v>10</v>
      </c>
      <c r="E98" s="8" t="s">
        <v>244</v>
      </c>
      <c r="F98" s="8">
        <v>600</v>
      </c>
      <c r="G98" s="9">
        <f>G99</f>
        <v>100</v>
      </c>
      <c r="H98" s="9">
        <f t="shared" ref="H98:I98" si="46">H99</f>
        <v>81</v>
      </c>
      <c r="I98" s="9">
        <f t="shared" si="46"/>
        <v>91</v>
      </c>
    </row>
    <row r="99" spans="1:9">
      <c r="A99" s="6" t="s">
        <v>58</v>
      </c>
      <c r="B99" s="8">
        <v>200</v>
      </c>
      <c r="C99" s="7" t="s">
        <v>68</v>
      </c>
      <c r="D99" s="8">
        <v>10</v>
      </c>
      <c r="E99" s="8" t="s">
        <v>244</v>
      </c>
      <c r="F99" s="8">
        <v>610</v>
      </c>
      <c r="G99" s="9">
        <v>100</v>
      </c>
      <c r="H99" s="86">
        <v>81</v>
      </c>
      <c r="I99" s="9">
        <v>91</v>
      </c>
    </row>
    <row r="100" spans="1:9" ht="27.6">
      <c r="A100" s="6" t="s">
        <v>175</v>
      </c>
      <c r="B100" s="8">
        <v>200</v>
      </c>
      <c r="C100" s="7" t="s">
        <v>68</v>
      </c>
      <c r="D100" s="8">
        <v>10</v>
      </c>
      <c r="E100" s="8" t="s">
        <v>106</v>
      </c>
      <c r="F100" s="8"/>
      <c r="G100" s="9">
        <f>G101</f>
        <v>29.6</v>
      </c>
      <c r="H100" s="86">
        <f t="shared" ref="H100:I102" si="47">H101</f>
        <v>24</v>
      </c>
      <c r="I100" s="9">
        <f t="shared" si="47"/>
        <v>27</v>
      </c>
    </row>
    <row r="101" spans="1:9" ht="14.7" customHeight="1">
      <c r="A101" s="6" t="s">
        <v>29</v>
      </c>
      <c r="B101" s="8">
        <v>200</v>
      </c>
      <c r="C101" s="7" t="s">
        <v>68</v>
      </c>
      <c r="D101" s="8">
        <v>10</v>
      </c>
      <c r="E101" s="8" t="s">
        <v>107</v>
      </c>
      <c r="F101" s="8"/>
      <c r="G101" s="9">
        <f>G102</f>
        <v>29.6</v>
      </c>
      <c r="H101" s="86">
        <f t="shared" si="47"/>
        <v>24</v>
      </c>
      <c r="I101" s="9">
        <f t="shared" si="47"/>
        <v>27</v>
      </c>
    </row>
    <row r="102" spans="1:9" ht="36" customHeight="1">
      <c r="A102" s="6" t="s">
        <v>32</v>
      </c>
      <c r="B102" s="8">
        <v>200</v>
      </c>
      <c r="C102" s="7" t="s">
        <v>68</v>
      </c>
      <c r="D102" s="8">
        <v>10</v>
      </c>
      <c r="E102" s="8" t="s">
        <v>107</v>
      </c>
      <c r="F102" s="8">
        <v>200</v>
      </c>
      <c r="G102" s="9">
        <f>G103</f>
        <v>29.6</v>
      </c>
      <c r="H102" s="86">
        <f t="shared" si="47"/>
        <v>24</v>
      </c>
      <c r="I102" s="9">
        <f t="shared" si="47"/>
        <v>27</v>
      </c>
    </row>
    <row r="103" spans="1:9" ht="47.7" customHeight="1">
      <c r="A103" s="6" t="s">
        <v>17</v>
      </c>
      <c r="B103" s="8">
        <v>200</v>
      </c>
      <c r="C103" s="7" t="s">
        <v>68</v>
      </c>
      <c r="D103" s="8">
        <v>10</v>
      </c>
      <c r="E103" s="8" t="s">
        <v>107</v>
      </c>
      <c r="F103" s="8">
        <v>240</v>
      </c>
      <c r="G103" s="9">
        <v>29.6</v>
      </c>
      <c r="H103" s="86">
        <v>24</v>
      </c>
      <c r="I103" s="9">
        <v>27</v>
      </c>
    </row>
    <row r="104" spans="1:9" ht="18.600000000000001" customHeight="1">
      <c r="A104" s="26" t="s">
        <v>39</v>
      </c>
      <c r="B104" s="16">
        <v>200</v>
      </c>
      <c r="C104" s="17" t="s">
        <v>69</v>
      </c>
      <c r="D104" s="16"/>
      <c r="E104" s="16"/>
      <c r="F104" s="16"/>
      <c r="G104" s="27">
        <f>G105+G128</f>
        <v>27840</v>
      </c>
      <c r="H104" s="27">
        <f t="shared" ref="H104:I104" si="48">H105+H128</f>
        <v>8387.6</v>
      </c>
      <c r="I104" s="27">
        <f t="shared" si="48"/>
        <v>8626.7000000000007</v>
      </c>
    </row>
    <row r="105" spans="1:9" ht="26.25" customHeight="1">
      <c r="A105" s="26" t="s">
        <v>118</v>
      </c>
      <c r="B105" s="16">
        <v>200</v>
      </c>
      <c r="C105" s="17" t="s">
        <v>69</v>
      </c>
      <c r="D105" s="17" t="s">
        <v>117</v>
      </c>
      <c r="E105" s="16"/>
      <c r="F105" s="16"/>
      <c r="G105" s="27">
        <f>G106</f>
        <v>27744</v>
      </c>
      <c r="H105" s="27">
        <f t="shared" ref="H105:I105" si="49">H106</f>
        <v>8310.6</v>
      </c>
      <c r="I105" s="27">
        <f t="shared" si="49"/>
        <v>8540.7000000000007</v>
      </c>
    </row>
    <row r="106" spans="1:9" ht="46.2" customHeight="1">
      <c r="A106" s="76" t="s">
        <v>302</v>
      </c>
      <c r="B106" s="77">
        <v>200</v>
      </c>
      <c r="C106" s="78" t="s">
        <v>69</v>
      </c>
      <c r="D106" s="78" t="s">
        <v>117</v>
      </c>
      <c r="E106" s="77" t="s">
        <v>316</v>
      </c>
      <c r="F106" s="77"/>
      <c r="G106" s="79">
        <f>G107</f>
        <v>27744</v>
      </c>
      <c r="H106" s="79">
        <f>H107</f>
        <v>8310.6</v>
      </c>
      <c r="I106" s="79">
        <f>I107</f>
        <v>8540.7000000000007</v>
      </c>
    </row>
    <row r="107" spans="1:9" ht="31.2" customHeight="1">
      <c r="A107" s="6" t="s">
        <v>322</v>
      </c>
      <c r="B107" s="8">
        <v>200</v>
      </c>
      <c r="C107" s="7" t="s">
        <v>69</v>
      </c>
      <c r="D107" s="7" t="s">
        <v>117</v>
      </c>
      <c r="E107" s="8" t="s">
        <v>303</v>
      </c>
      <c r="F107" s="8"/>
      <c r="G107" s="9">
        <f>G108+G111+G114</f>
        <v>27744</v>
      </c>
      <c r="H107" s="9">
        <f>H108+H111+H114</f>
        <v>8310.6</v>
      </c>
      <c r="I107" s="9">
        <f>I108+I111+I114</f>
        <v>8540.7000000000007</v>
      </c>
    </row>
    <row r="108" spans="1:9" ht="76.8" customHeight="1">
      <c r="A108" s="29" t="s">
        <v>329</v>
      </c>
      <c r="B108" s="8">
        <v>200</v>
      </c>
      <c r="C108" s="7" t="s">
        <v>69</v>
      </c>
      <c r="D108" s="7" t="s">
        <v>117</v>
      </c>
      <c r="E108" s="8" t="s">
        <v>328</v>
      </c>
      <c r="F108" s="8"/>
      <c r="G108" s="9">
        <f t="shared" ref="G108:I109" si="50">G109</f>
        <v>6711.7</v>
      </c>
      <c r="H108" s="9">
        <f t="shared" si="50"/>
        <v>8310.6</v>
      </c>
      <c r="I108" s="9">
        <f t="shared" si="50"/>
        <v>8540.7000000000007</v>
      </c>
    </row>
    <row r="109" spans="1:9" ht="30" customHeight="1">
      <c r="A109" s="6" t="s">
        <v>32</v>
      </c>
      <c r="B109" s="8">
        <v>200</v>
      </c>
      <c r="C109" s="7" t="s">
        <v>69</v>
      </c>
      <c r="D109" s="7" t="s">
        <v>117</v>
      </c>
      <c r="E109" s="8" t="s">
        <v>328</v>
      </c>
      <c r="F109" s="8">
        <v>200</v>
      </c>
      <c r="G109" s="9">
        <f t="shared" si="50"/>
        <v>6711.7</v>
      </c>
      <c r="H109" s="9">
        <f t="shared" si="50"/>
        <v>8310.6</v>
      </c>
      <c r="I109" s="9">
        <f t="shared" si="50"/>
        <v>8540.7000000000007</v>
      </c>
    </row>
    <row r="110" spans="1:9" ht="46.8" customHeight="1">
      <c r="A110" s="6" t="s">
        <v>17</v>
      </c>
      <c r="B110" s="8">
        <v>200</v>
      </c>
      <c r="C110" s="7" t="s">
        <v>69</v>
      </c>
      <c r="D110" s="7" t="s">
        <v>117</v>
      </c>
      <c r="E110" s="8" t="s">
        <v>328</v>
      </c>
      <c r="F110" s="8">
        <v>240</v>
      </c>
      <c r="G110" s="9">
        <v>6711.7</v>
      </c>
      <c r="H110" s="9">
        <v>8310.6</v>
      </c>
      <c r="I110" s="9">
        <v>8540.7000000000007</v>
      </c>
    </row>
    <row r="111" spans="1:9" ht="78.599999999999994" customHeight="1">
      <c r="A111" s="6" t="s">
        <v>304</v>
      </c>
      <c r="B111" s="8">
        <v>200</v>
      </c>
      <c r="C111" s="7" t="s">
        <v>69</v>
      </c>
      <c r="D111" s="7" t="s">
        <v>117</v>
      </c>
      <c r="E111" s="8" t="s">
        <v>305</v>
      </c>
      <c r="F111" s="8"/>
      <c r="G111" s="9">
        <f t="shared" ref="G111:I112" si="51">G112</f>
        <v>19560</v>
      </c>
      <c r="H111" s="9">
        <f t="shared" si="51"/>
        <v>0</v>
      </c>
      <c r="I111" s="9">
        <f t="shared" si="51"/>
        <v>0</v>
      </c>
    </row>
    <row r="112" spans="1:9" ht="36.6" customHeight="1">
      <c r="A112" s="6" t="s">
        <v>32</v>
      </c>
      <c r="B112" s="8">
        <v>200</v>
      </c>
      <c r="C112" s="7" t="s">
        <v>69</v>
      </c>
      <c r="D112" s="7" t="s">
        <v>117</v>
      </c>
      <c r="E112" s="8" t="s">
        <v>305</v>
      </c>
      <c r="F112" s="8">
        <v>200</v>
      </c>
      <c r="G112" s="9">
        <f t="shared" si="51"/>
        <v>19560</v>
      </c>
      <c r="H112" s="9">
        <f t="shared" si="51"/>
        <v>0</v>
      </c>
      <c r="I112" s="9">
        <f t="shared" si="51"/>
        <v>0</v>
      </c>
    </row>
    <row r="113" spans="1:9" ht="43.2" customHeight="1">
      <c r="A113" s="6" t="s">
        <v>17</v>
      </c>
      <c r="B113" s="8">
        <v>200</v>
      </c>
      <c r="C113" s="7" t="s">
        <v>69</v>
      </c>
      <c r="D113" s="7" t="s">
        <v>117</v>
      </c>
      <c r="E113" s="8" t="s">
        <v>305</v>
      </c>
      <c r="F113" s="8">
        <v>240</v>
      </c>
      <c r="G113" s="9">
        <v>19560</v>
      </c>
      <c r="H113" s="9">
        <v>0</v>
      </c>
      <c r="I113" s="9">
        <v>0</v>
      </c>
    </row>
    <row r="114" spans="1:9" ht="77.400000000000006" customHeight="1">
      <c r="A114" s="6" t="s">
        <v>306</v>
      </c>
      <c r="B114" s="8">
        <v>200</v>
      </c>
      <c r="C114" s="7" t="s">
        <v>69</v>
      </c>
      <c r="D114" s="7" t="s">
        <v>117</v>
      </c>
      <c r="E114" s="8" t="s">
        <v>307</v>
      </c>
      <c r="F114" s="8"/>
      <c r="G114" s="9">
        <f t="shared" ref="G114:I115" si="52">G115</f>
        <v>1472.3</v>
      </c>
      <c r="H114" s="9">
        <f t="shared" si="52"/>
        <v>0</v>
      </c>
      <c r="I114" s="9">
        <f t="shared" si="52"/>
        <v>0</v>
      </c>
    </row>
    <row r="115" spans="1:9" ht="36" customHeight="1">
      <c r="A115" s="6" t="s">
        <v>32</v>
      </c>
      <c r="B115" s="8">
        <v>200</v>
      </c>
      <c r="C115" s="7" t="s">
        <v>69</v>
      </c>
      <c r="D115" s="7" t="s">
        <v>117</v>
      </c>
      <c r="E115" s="8" t="s">
        <v>307</v>
      </c>
      <c r="F115" s="8">
        <v>200</v>
      </c>
      <c r="G115" s="9">
        <f t="shared" si="52"/>
        <v>1472.3</v>
      </c>
      <c r="H115" s="9">
        <f t="shared" si="52"/>
        <v>0</v>
      </c>
      <c r="I115" s="9">
        <f t="shared" si="52"/>
        <v>0</v>
      </c>
    </row>
    <row r="116" spans="1:9" ht="44.4" customHeight="1">
      <c r="A116" s="6" t="s">
        <v>17</v>
      </c>
      <c r="B116" s="8">
        <v>200</v>
      </c>
      <c r="C116" s="7" t="s">
        <v>69</v>
      </c>
      <c r="D116" s="7" t="s">
        <v>117</v>
      </c>
      <c r="E116" s="8" t="s">
        <v>307</v>
      </c>
      <c r="F116" s="8">
        <v>240</v>
      </c>
      <c r="G116" s="9">
        <v>1472.3</v>
      </c>
      <c r="H116" s="9">
        <v>0</v>
      </c>
      <c r="I116" s="9">
        <v>0</v>
      </c>
    </row>
    <row r="117" spans="1:9" ht="28.2" hidden="1" customHeight="1">
      <c r="A117" s="66" t="s">
        <v>24</v>
      </c>
      <c r="B117" s="67">
        <v>200</v>
      </c>
      <c r="C117" s="68" t="s">
        <v>69</v>
      </c>
      <c r="D117" s="68" t="s">
        <v>117</v>
      </c>
      <c r="E117" s="67" t="s">
        <v>96</v>
      </c>
      <c r="F117" s="67"/>
      <c r="G117" s="69">
        <f>G118</f>
        <v>0</v>
      </c>
      <c r="H117" s="69">
        <f t="shared" ref="H117:I117" si="53">H118</f>
        <v>0</v>
      </c>
      <c r="I117" s="69">
        <f t="shared" si="53"/>
        <v>0</v>
      </c>
    </row>
    <row r="118" spans="1:9" ht="24.6" hidden="1" customHeight="1">
      <c r="A118" s="66" t="s">
        <v>97</v>
      </c>
      <c r="B118" s="67">
        <v>200</v>
      </c>
      <c r="C118" s="68" t="s">
        <v>69</v>
      </c>
      <c r="D118" s="68" t="s">
        <v>117</v>
      </c>
      <c r="E118" s="67" t="s">
        <v>98</v>
      </c>
      <c r="F118" s="67"/>
      <c r="G118" s="69">
        <f>G119+G122+G125</f>
        <v>0</v>
      </c>
      <c r="H118" s="69">
        <f t="shared" ref="H118:I118" si="54">H119+H122+H125</f>
        <v>0</v>
      </c>
      <c r="I118" s="69">
        <f t="shared" si="54"/>
        <v>0</v>
      </c>
    </row>
    <row r="119" spans="1:9" ht="49.2" hidden="1" customHeight="1">
      <c r="A119" s="66" t="s">
        <v>275</v>
      </c>
      <c r="B119" s="67">
        <v>200</v>
      </c>
      <c r="C119" s="68" t="s">
        <v>69</v>
      </c>
      <c r="D119" s="68" t="s">
        <v>117</v>
      </c>
      <c r="E119" s="67" t="s">
        <v>274</v>
      </c>
      <c r="F119" s="67"/>
      <c r="G119" s="69">
        <f>G120</f>
        <v>0</v>
      </c>
      <c r="H119" s="69">
        <f t="shared" ref="H119:H120" si="55">H120</f>
        <v>0</v>
      </c>
      <c r="I119" s="69">
        <f t="shared" ref="I119:I120" si="56">I120</f>
        <v>0</v>
      </c>
    </row>
    <row r="120" spans="1:9" ht="30.6" hidden="1" customHeight="1">
      <c r="A120" s="66" t="s">
        <v>32</v>
      </c>
      <c r="B120" s="67">
        <v>200</v>
      </c>
      <c r="C120" s="68" t="s">
        <v>69</v>
      </c>
      <c r="D120" s="68" t="s">
        <v>117</v>
      </c>
      <c r="E120" s="67" t="s">
        <v>274</v>
      </c>
      <c r="F120" s="67">
        <v>200</v>
      </c>
      <c r="G120" s="69">
        <f>G121</f>
        <v>0</v>
      </c>
      <c r="H120" s="69">
        <f t="shared" si="55"/>
        <v>0</v>
      </c>
      <c r="I120" s="69">
        <f t="shared" si="56"/>
        <v>0</v>
      </c>
    </row>
    <row r="121" spans="1:9" ht="41.4" hidden="1">
      <c r="A121" s="66" t="s">
        <v>17</v>
      </c>
      <c r="B121" s="67">
        <v>200</v>
      </c>
      <c r="C121" s="68" t="s">
        <v>69</v>
      </c>
      <c r="D121" s="68" t="s">
        <v>117</v>
      </c>
      <c r="E121" s="67" t="s">
        <v>274</v>
      </c>
      <c r="F121" s="67">
        <v>240</v>
      </c>
      <c r="G121" s="69">
        <v>0</v>
      </c>
      <c r="H121" s="69">
        <v>0</v>
      </c>
      <c r="I121" s="69">
        <v>0</v>
      </c>
    </row>
    <row r="122" spans="1:9" ht="69" hidden="1">
      <c r="A122" s="66" t="s">
        <v>179</v>
      </c>
      <c r="B122" s="67">
        <v>200</v>
      </c>
      <c r="C122" s="68" t="s">
        <v>69</v>
      </c>
      <c r="D122" s="68" t="s">
        <v>117</v>
      </c>
      <c r="E122" s="67" t="s">
        <v>211</v>
      </c>
      <c r="F122" s="67"/>
      <c r="G122" s="69">
        <f>G123</f>
        <v>0</v>
      </c>
      <c r="H122" s="69">
        <f t="shared" ref="H122:I123" si="57">H123</f>
        <v>0</v>
      </c>
      <c r="I122" s="69">
        <f t="shared" si="57"/>
        <v>0</v>
      </c>
    </row>
    <row r="123" spans="1:9" ht="27.6" hidden="1">
      <c r="A123" s="66" t="s">
        <v>32</v>
      </c>
      <c r="B123" s="67">
        <v>200</v>
      </c>
      <c r="C123" s="68" t="s">
        <v>69</v>
      </c>
      <c r="D123" s="68" t="s">
        <v>117</v>
      </c>
      <c r="E123" s="67" t="s">
        <v>211</v>
      </c>
      <c r="F123" s="67">
        <v>200</v>
      </c>
      <c r="G123" s="69">
        <f>G124</f>
        <v>0</v>
      </c>
      <c r="H123" s="69">
        <f t="shared" si="57"/>
        <v>0</v>
      </c>
      <c r="I123" s="69">
        <f t="shared" si="57"/>
        <v>0</v>
      </c>
    </row>
    <row r="124" spans="1:9" ht="41.4" hidden="1">
      <c r="A124" s="66" t="s">
        <v>17</v>
      </c>
      <c r="B124" s="67">
        <v>200</v>
      </c>
      <c r="C124" s="68" t="s">
        <v>69</v>
      </c>
      <c r="D124" s="68" t="s">
        <v>117</v>
      </c>
      <c r="E124" s="67" t="s">
        <v>211</v>
      </c>
      <c r="F124" s="67">
        <v>240</v>
      </c>
      <c r="G124" s="69">
        <f>4948.5-4948.5</f>
        <v>0</v>
      </c>
      <c r="H124" s="69"/>
      <c r="I124" s="69"/>
    </row>
    <row r="125" spans="1:9" ht="84.75" hidden="1" customHeight="1">
      <c r="A125" s="66" t="s">
        <v>180</v>
      </c>
      <c r="B125" s="67">
        <v>200</v>
      </c>
      <c r="C125" s="68" t="s">
        <v>69</v>
      </c>
      <c r="D125" s="68" t="s">
        <v>117</v>
      </c>
      <c r="E125" s="67" t="s">
        <v>210</v>
      </c>
      <c r="F125" s="67"/>
      <c r="G125" s="69">
        <f>G126</f>
        <v>0</v>
      </c>
      <c r="H125" s="69">
        <f t="shared" ref="H125:I126" si="58">H126</f>
        <v>0</v>
      </c>
      <c r="I125" s="69">
        <f t="shared" si="58"/>
        <v>0</v>
      </c>
    </row>
    <row r="126" spans="1:9" ht="27.6" hidden="1">
      <c r="A126" s="66" t="s">
        <v>32</v>
      </c>
      <c r="B126" s="67">
        <v>200</v>
      </c>
      <c r="C126" s="68" t="s">
        <v>69</v>
      </c>
      <c r="D126" s="68" t="s">
        <v>117</v>
      </c>
      <c r="E126" s="67" t="s">
        <v>210</v>
      </c>
      <c r="F126" s="67">
        <v>200</v>
      </c>
      <c r="G126" s="69">
        <f>G127</f>
        <v>0</v>
      </c>
      <c r="H126" s="69">
        <f t="shared" si="58"/>
        <v>0</v>
      </c>
      <c r="I126" s="69">
        <f t="shared" si="58"/>
        <v>0</v>
      </c>
    </row>
    <row r="127" spans="1:9" ht="41.4" hidden="1">
      <c r="A127" s="66" t="s">
        <v>17</v>
      </c>
      <c r="B127" s="67">
        <v>200</v>
      </c>
      <c r="C127" s="68" t="s">
        <v>69</v>
      </c>
      <c r="D127" s="68" t="s">
        <v>117</v>
      </c>
      <c r="E127" s="67" t="s">
        <v>210</v>
      </c>
      <c r="F127" s="67">
        <v>240</v>
      </c>
      <c r="G127" s="69">
        <f>372.5-372.5</f>
        <v>0</v>
      </c>
      <c r="H127" s="69"/>
      <c r="I127" s="69"/>
    </row>
    <row r="128" spans="1:9" ht="30.6" customHeight="1">
      <c r="A128" s="26" t="s">
        <v>42</v>
      </c>
      <c r="B128" s="16">
        <v>200</v>
      </c>
      <c r="C128" s="17" t="s">
        <v>69</v>
      </c>
      <c r="D128" s="16">
        <v>12</v>
      </c>
      <c r="E128" s="16"/>
      <c r="F128" s="16"/>
      <c r="G128" s="27">
        <f>G129+G134</f>
        <v>96</v>
      </c>
      <c r="H128" s="27">
        <f>H129+H134</f>
        <v>77</v>
      </c>
      <c r="I128" s="27">
        <f>I129+I134</f>
        <v>86</v>
      </c>
    </row>
    <row r="129" spans="1:9" ht="88.5" customHeight="1">
      <c r="A129" s="76" t="s">
        <v>168</v>
      </c>
      <c r="B129" s="77">
        <v>200</v>
      </c>
      <c r="C129" s="78" t="s">
        <v>69</v>
      </c>
      <c r="D129" s="78" t="s">
        <v>110</v>
      </c>
      <c r="E129" s="77" t="s">
        <v>30</v>
      </c>
      <c r="F129" s="77"/>
      <c r="G129" s="79">
        <f>G130</f>
        <v>96</v>
      </c>
      <c r="H129" s="79">
        <f t="shared" ref="H129:I129" si="59">H130</f>
        <v>77</v>
      </c>
      <c r="I129" s="79">
        <f t="shared" si="59"/>
        <v>86</v>
      </c>
    </row>
    <row r="130" spans="1:9" ht="55.2">
      <c r="A130" s="6" t="s">
        <v>259</v>
      </c>
      <c r="B130" s="8">
        <v>200</v>
      </c>
      <c r="C130" s="7" t="s">
        <v>69</v>
      </c>
      <c r="D130" s="7" t="s">
        <v>110</v>
      </c>
      <c r="E130" s="8" t="s">
        <v>95</v>
      </c>
      <c r="F130" s="8"/>
      <c r="G130" s="9">
        <f>G131</f>
        <v>96</v>
      </c>
      <c r="H130" s="9">
        <f t="shared" ref="H130:I131" si="60">H131</f>
        <v>77</v>
      </c>
      <c r="I130" s="9">
        <f t="shared" ref="I130" si="61">I131</f>
        <v>86</v>
      </c>
    </row>
    <row r="131" spans="1:9">
      <c r="A131" s="6" t="s">
        <v>29</v>
      </c>
      <c r="B131" s="8">
        <v>200</v>
      </c>
      <c r="C131" s="7" t="s">
        <v>69</v>
      </c>
      <c r="D131" s="7" t="s">
        <v>110</v>
      </c>
      <c r="E131" s="8" t="s">
        <v>94</v>
      </c>
      <c r="F131" s="8"/>
      <c r="G131" s="9">
        <f>G132</f>
        <v>96</v>
      </c>
      <c r="H131" s="9">
        <f t="shared" si="60"/>
        <v>77</v>
      </c>
      <c r="I131" s="9">
        <f t="shared" si="60"/>
        <v>86</v>
      </c>
    </row>
    <row r="132" spans="1:9" ht="30.6" customHeight="1">
      <c r="A132" s="6" t="s">
        <v>32</v>
      </c>
      <c r="B132" s="8">
        <v>200</v>
      </c>
      <c r="C132" s="7" t="s">
        <v>69</v>
      </c>
      <c r="D132" s="7" t="s">
        <v>110</v>
      </c>
      <c r="E132" s="8" t="s">
        <v>94</v>
      </c>
      <c r="F132" s="8">
        <v>200</v>
      </c>
      <c r="G132" s="9">
        <f>G133</f>
        <v>96</v>
      </c>
      <c r="H132" s="9">
        <f>H133</f>
        <v>77</v>
      </c>
      <c r="I132" s="9">
        <f>I133</f>
        <v>86</v>
      </c>
    </row>
    <row r="133" spans="1:9" ht="30.6" customHeight="1">
      <c r="A133" s="6" t="s">
        <v>17</v>
      </c>
      <c r="B133" s="8">
        <v>200</v>
      </c>
      <c r="C133" s="7" t="s">
        <v>69</v>
      </c>
      <c r="D133" s="7" t="s">
        <v>110</v>
      </c>
      <c r="E133" s="8" t="s">
        <v>94</v>
      </c>
      <c r="F133" s="8">
        <v>240</v>
      </c>
      <c r="G133" s="9">
        <v>96</v>
      </c>
      <c r="H133" s="9">
        <v>77</v>
      </c>
      <c r="I133" s="9">
        <v>86</v>
      </c>
    </row>
    <row r="134" spans="1:9" ht="36.6" hidden="1" customHeight="1">
      <c r="A134" s="6" t="s">
        <v>40</v>
      </c>
      <c r="B134" s="8">
        <v>200</v>
      </c>
      <c r="C134" s="7" t="s">
        <v>69</v>
      </c>
      <c r="D134" s="8">
        <v>12</v>
      </c>
      <c r="E134" s="8" t="s">
        <v>100</v>
      </c>
      <c r="F134" s="8"/>
      <c r="G134" s="9">
        <f>G135</f>
        <v>0</v>
      </c>
      <c r="H134" s="69">
        <f t="shared" ref="H134:I137" si="62">H135</f>
        <v>0</v>
      </c>
      <c r="I134" s="69">
        <f t="shared" si="62"/>
        <v>0</v>
      </c>
    </row>
    <row r="135" spans="1:9" ht="30" hidden="1" customHeight="1">
      <c r="A135" s="6" t="s">
        <v>111</v>
      </c>
      <c r="B135" s="8">
        <v>200</v>
      </c>
      <c r="C135" s="7" t="s">
        <v>69</v>
      </c>
      <c r="D135" s="8">
        <v>12</v>
      </c>
      <c r="E135" s="8" t="s">
        <v>112</v>
      </c>
      <c r="F135" s="8"/>
      <c r="G135" s="9">
        <f>G136</f>
        <v>0</v>
      </c>
      <c r="H135" s="69">
        <f t="shared" si="62"/>
        <v>0</v>
      </c>
      <c r="I135" s="69">
        <f t="shared" si="62"/>
        <v>0</v>
      </c>
    </row>
    <row r="136" spans="1:9" ht="41.4" hidden="1">
      <c r="A136" s="6" t="s">
        <v>113</v>
      </c>
      <c r="B136" s="8">
        <v>200</v>
      </c>
      <c r="C136" s="7" t="s">
        <v>69</v>
      </c>
      <c r="D136" s="8">
        <v>12</v>
      </c>
      <c r="E136" s="8" t="s">
        <v>114</v>
      </c>
      <c r="F136" s="8"/>
      <c r="G136" s="9">
        <f>G137</f>
        <v>0</v>
      </c>
      <c r="H136" s="69">
        <f t="shared" si="62"/>
        <v>0</v>
      </c>
      <c r="I136" s="69">
        <f t="shared" si="62"/>
        <v>0</v>
      </c>
    </row>
    <row r="137" spans="1:9" ht="27.6" hidden="1">
      <c r="A137" s="6" t="s">
        <v>32</v>
      </c>
      <c r="B137" s="8">
        <v>200</v>
      </c>
      <c r="C137" s="7" t="s">
        <v>69</v>
      </c>
      <c r="D137" s="8">
        <v>12</v>
      </c>
      <c r="E137" s="8" t="s">
        <v>114</v>
      </c>
      <c r="F137" s="8">
        <v>200</v>
      </c>
      <c r="G137" s="9">
        <f>G138</f>
        <v>0</v>
      </c>
      <c r="H137" s="69">
        <f t="shared" si="62"/>
        <v>0</v>
      </c>
      <c r="I137" s="69">
        <f t="shared" si="62"/>
        <v>0</v>
      </c>
    </row>
    <row r="138" spans="1:9" ht="41.4" hidden="1">
      <c r="A138" s="6" t="s">
        <v>17</v>
      </c>
      <c r="B138" s="8">
        <v>200</v>
      </c>
      <c r="C138" s="7" t="s">
        <v>69</v>
      </c>
      <c r="D138" s="8">
        <v>12</v>
      </c>
      <c r="E138" s="8" t="s">
        <v>114</v>
      </c>
      <c r="F138" s="8">
        <v>240</v>
      </c>
      <c r="G138" s="9">
        <v>0</v>
      </c>
      <c r="H138" s="69">
        <v>0</v>
      </c>
      <c r="I138" s="69">
        <v>0</v>
      </c>
    </row>
    <row r="139" spans="1:9" ht="23.4" customHeight="1">
      <c r="A139" s="26" t="s">
        <v>43</v>
      </c>
      <c r="B139" s="16">
        <v>200</v>
      </c>
      <c r="C139" s="17" t="s">
        <v>70</v>
      </c>
      <c r="D139" s="16"/>
      <c r="E139" s="16"/>
      <c r="F139" s="16"/>
      <c r="G139" s="27">
        <f>G140+G203+G277</f>
        <v>9933.7000000000007</v>
      </c>
      <c r="H139" s="27">
        <f>H140+H203+H277</f>
        <v>4507.3999999999996</v>
      </c>
      <c r="I139" s="27">
        <f>I140+I203+I277</f>
        <v>4647.3999999999996</v>
      </c>
    </row>
    <row r="140" spans="1:9" ht="21" customHeight="1">
      <c r="A140" s="26" t="s">
        <v>44</v>
      </c>
      <c r="B140" s="16">
        <v>200</v>
      </c>
      <c r="C140" s="17" t="s">
        <v>70</v>
      </c>
      <c r="D140" s="17" t="s">
        <v>67</v>
      </c>
      <c r="E140" s="16"/>
      <c r="F140" s="16"/>
      <c r="G140" s="27">
        <f>G141+G147+G183+G174+G188</f>
        <v>3731.3</v>
      </c>
      <c r="H140" s="27">
        <f>H141+H147+H183+H174+H188</f>
        <v>1000</v>
      </c>
      <c r="I140" s="27">
        <f>I141+I147+I183+I174+I188</f>
        <v>1100</v>
      </c>
    </row>
    <row r="141" spans="1:9" ht="41.4" hidden="1">
      <c r="A141" s="76" t="s">
        <v>183</v>
      </c>
      <c r="B141" s="77">
        <v>200</v>
      </c>
      <c r="C141" s="78" t="s">
        <v>70</v>
      </c>
      <c r="D141" s="78" t="s">
        <v>67</v>
      </c>
      <c r="E141" s="77" t="s">
        <v>184</v>
      </c>
      <c r="F141" s="77"/>
      <c r="G141" s="79">
        <f>G142</f>
        <v>0</v>
      </c>
      <c r="H141" s="79">
        <f t="shared" ref="H141:I145" si="63">H142</f>
        <v>0</v>
      </c>
      <c r="I141" s="75">
        <f t="shared" si="63"/>
        <v>0</v>
      </c>
    </row>
    <row r="142" spans="1:9" ht="27.6" hidden="1">
      <c r="A142" s="6" t="s">
        <v>185</v>
      </c>
      <c r="B142" s="8">
        <v>200</v>
      </c>
      <c r="C142" s="7" t="s">
        <v>70</v>
      </c>
      <c r="D142" s="7" t="s">
        <v>67</v>
      </c>
      <c r="E142" s="8" t="s">
        <v>186</v>
      </c>
      <c r="F142" s="8"/>
      <c r="G142" s="9">
        <f>G143</f>
        <v>0</v>
      </c>
      <c r="H142" s="69">
        <f t="shared" si="63"/>
        <v>0</v>
      </c>
      <c r="I142" s="69">
        <f t="shared" si="63"/>
        <v>0</v>
      </c>
    </row>
    <row r="143" spans="1:9" ht="27.6" hidden="1">
      <c r="A143" s="6" t="s">
        <v>187</v>
      </c>
      <c r="B143" s="8">
        <v>200</v>
      </c>
      <c r="C143" s="7" t="s">
        <v>70</v>
      </c>
      <c r="D143" s="7" t="s">
        <v>67</v>
      </c>
      <c r="E143" s="8" t="s">
        <v>188</v>
      </c>
      <c r="F143" s="8"/>
      <c r="G143" s="9">
        <f>G144</f>
        <v>0</v>
      </c>
      <c r="H143" s="69">
        <f t="shared" si="63"/>
        <v>0</v>
      </c>
      <c r="I143" s="69">
        <f t="shared" si="63"/>
        <v>0</v>
      </c>
    </row>
    <row r="144" spans="1:9" hidden="1">
      <c r="A144" s="6" t="s">
        <v>29</v>
      </c>
      <c r="B144" s="8">
        <v>200</v>
      </c>
      <c r="C144" s="7" t="s">
        <v>70</v>
      </c>
      <c r="D144" s="7" t="s">
        <v>67</v>
      </c>
      <c r="E144" s="8" t="s">
        <v>189</v>
      </c>
      <c r="F144" s="8"/>
      <c r="G144" s="9">
        <f>G145</f>
        <v>0</v>
      </c>
      <c r="H144" s="69">
        <f t="shared" si="63"/>
        <v>0</v>
      </c>
      <c r="I144" s="69">
        <f t="shared" si="63"/>
        <v>0</v>
      </c>
    </row>
    <row r="145" spans="1:15" ht="27.6" hidden="1">
      <c r="A145" s="6" t="s">
        <v>32</v>
      </c>
      <c r="B145" s="8">
        <v>200</v>
      </c>
      <c r="C145" s="7" t="s">
        <v>70</v>
      </c>
      <c r="D145" s="7" t="s">
        <v>67</v>
      </c>
      <c r="E145" s="8" t="s">
        <v>189</v>
      </c>
      <c r="F145" s="8">
        <v>200</v>
      </c>
      <c r="G145" s="9">
        <f>G146</f>
        <v>0</v>
      </c>
      <c r="H145" s="69">
        <f t="shared" si="63"/>
        <v>0</v>
      </c>
      <c r="I145" s="69">
        <f t="shared" si="63"/>
        <v>0</v>
      </c>
    </row>
    <row r="146" spans="1:15" ht="41.4" hidden="1">
      <c r="A146" s="6" t="s">
        <v>17</v>
      </c>
      <c r="B146" s="8">
        <v>200</v>
      </c>
      <c r="C146" s="7" t="s">
        <v>70</v>
      </c>
      <c r="D146" s="7" t="s">
        <v>67</v>
      </c>
      <c r="E146" s="8" t="s">
        <v>189</v>
      </c>
      <c r="F146" s="8">
        <v>240</v>
      </c>
      <c r="G146" s="9">
        <v>0</v>
      </c>
      <c r="H146" s="69">
        <v>0</v>
      </c>
      <c r="I146" s="69">
        <v>0</v>
      </c>
    </row>
    <row r="147" spans="1:15" ht="55.2">
      <c r="A147" s="76" t="s">
        <v>190</v>
      </c>
      <c r="B147" s="77">
        <v>200</v>
      </c>
      <c r="C147" s="78" t="s">
        <v>70</v>
      </c>
      <c r="D147" s="78" t="s">
        <v>67</v>
      </c>
      <c r="E147" s="77" t="s">
        <v>191</v>
      </c>
      <c r="F147" s="77"/>
      <c r="G147" s="79">
        <f>G148+G158+G167</f>
        <v>450</v>
      </c>
      <c r="H147" s="79">
        <f>H148+H158+H167</f>
        <v>0</v>
      </c>
      <c r="I147" s="79">
        <f>I148+I158+I167</f>
        <v>0</v>
      </c>
    </row>
    <row r="148" spans="1:15" ht="27.6">
      <c r="A148" s="6" t="s">
        <v>193</v>
      </c>
      <c r="B148" s="8">
        <v>200</v>
      </c>
      <c r="C148" s="7" t="s">
        <v>70</v>
      </c>
      <c r="D148" s="7" t="s">
        <v>67</v>
      </c>
      <c r="E148" s="8" t="s">
        <v>192</v>
      </c>
      <c r="F148" s="8"/>
      <c r="G148" s="9">
        <f>G152+G149</f>
        <v>300</v>
      </c>
      <c r="H148" s="9">
        <f>H152+H149</f>
        <v>0</v>
      </c>
      <c r="I148" s="9">
        <f>I152+I149</f>
        <v>0</v>
      </c>
    </row>
    <row r="149" spans="1:15" ht="27.6">
      <c r="A149" s="6" t="s">
        <v>242</v>
      </c>
      <c r="B149" s="8">
        <v>200</v>
      </c>
      <c r="C149" s="7" t="s">
        <v>70</v>
      </c>
      <c r="D149" s="7" t="s">
        <v>67</v>
      </c>
      <c r="E149" s="8" t="s">
        <v>243</v>
      </c>
      <c r="F149" s="8"/>
      <c r="G149" s="9">
        <f>G150</f>
        <v>300</v>
      </c>
      <c r="H149" s="9">
        <f t="shared" ref="H149:I150" si="64">H150</f>
        <v>0</v>
      </c>
      <c r="I149" s="9">
        <f t="shared" si="64"/>
        <v>0</v>
      </c>
    </row>
    <row r="150" spans="1:15" ht="27.6">
      <c r="A150" s="6" t="s">
        <v>121</v>
      </c>
      <c r="B150" s="8">
        <v>200</v>
      </c>
      <c r="C150" s="7" t="s">
        <v>70</v>
      </c>
      <c r="D150" s="7" t="s">
        <v>67</v>
      </c>
      <c r="E150" s="8" t="s">
        <v>243</v>
      </c>
      <c r="F150" s="8">
        <v>400</v>
      </c>
      <c r="G150" s="9">
        <f>G151</f>
        <v>300</v>
      </c>
      <c r="H150" s="9">
        <f t="shared" si="64"/>
        <v>0</v>
      </c>
      <c r="I150" s="9">
        <f t="shared" si="64"/>
        <v>0</v>
      </c>
    </row>
    <row r="151" spans="1:15">
      <c r="A151" s="6" t="s">
        <v>122</v>
      </c>
      <c r="B151" s="8">
        <v>200</v>
      </c>
      <c r="C151" s="7" t="s">
        <v>70</v>
      </c>
      <c r="D151" s="7" t="s">
        <v>67</v>
      </c>
      <c r="E151" s="8" t="s">
        <v>243</v>
      </c>
      <c r="F151" s="8">
        <v>410</v>
      </c>
      <c r="G151" s="9">
        <v>300</v>
      </c>
      <c r="H151" s="9">
        <v>0</v>
      </c>
      <c r="I151" s="9">
        <v>0</v>
      </c>
    </row>
    <row r="152" spans="1:15" ht="45.6" hidden="1" customHeight="1">
      <c r="A152" s="29" t="s">
        <v>261</v>
      </c>
      <c r="B152" s="8">
        <v>200</v>
      </c>
      <c r="C152" s="7" t="s">
        <v>70</v>
      </c>
      <c r="D152" s="7" t="s">
        <v>67</v>
      </c>
      <c r="E152" s="8" t="s">
        <v>208</v>
      </c>
      <c r="F152" s="8"/>
      <c r="G152" s="9">
        <f>G153</f>
        <v>0</v>
      </c>
      <c r="H152" s="9">
        <f t="shared" ref="H152:I153" si="65">H153</f>
        <v>0</v>
      </c>
      <c r="I152" s="9">
        <f t="shared" si="65"/>
        <v>0</v>
      </c>
    </row>
    <row r="153" spans="1:15" ht="33" hidden="1" customHeight="1">
      <c r="A153" s="6" t="s">
        <v>121</v>
      </c>
      <c r="B153" s="8">
        <v>200</v>
      </c>
      <c r="C153" s="7" t="s">
        <v>70</v>
      </c>
      <c r="D153" s="7" t="s">
        <v>67</v>
      </c>
      <c r="E153" s="8" t="s">
        <v>208</v>
      </c>
      <c r="F153" s="8">
        <v>400</v>
      </c>
      <c r="G153" s="9">
        <f>G154</f>
        <v>0</v>
      </c>
      <c r="H153" s="9">
        <f t="shared" si="65"/>
        <v>0</v>
      </c>
      <c r="I153" s="9">
        <f t="shared" si="65"/>
        <v>0</v>
      </c>
    </row>
    <row r="154" spans="1:15" ht="21.6" hidden="1" customHeight="1">
      <c r="A154" s="6" t="s">
        <v>122</v>
      </c>
      <c r="B154" s="8">
        <v>200</v>
      </c>
      <c r="C154" s="7" t="s">
        <v>70</v>
      </c>
      <c r="D154" s="7" t="s">
        <v>67</v>
      </c>
      <c r="E154" s="8" t="s">
        <v>208</v>
      </c>
      <c r="F154" s="8">
        <v>410</v>
      </c>
      <c r="G154" s="9">
        <v>0</v>
      </c>
      <c r="H154" s="9">
        <v>0</v>
      </c>
      <c r="I154" s="9">
        <v>0</v>
      </c>
      <c r="J154" s="122" t="s">
        <v>267</v>
      </c>
      <c r="K154" s="123"/>
      <c r="L154" s="123"/>
      <c r="M154" s="123"/>
      <c r="N154" s="123"/>
      <c r="O154" s="123"/>
    </row>
    <row r="155" spans="1:15" s="60" customFormat="1" hidden="1">
      <c r="H155" s="12"/>
      <c r="I155" s="12"/>
    </row>
    <row r="156" spans="1:15" s="60" customFormat="1" hidden="1">
      <c r="H156" s="12"/>
      <c r="I156" s="12"/>
    </row>
    <row r="157" spans="1:15" s="60" customFormat="1" hidden="1">
      <c r="H157" s="12"/>
      <c r="I157" s="12"/>
    </row>
    <row r="158" spans="1:15" ht="55.2" hidden="1" customHeight="1">
      <c r="A158" s="6" t="s">
        <v>201</v>
      </c>
      <c r="B158" s="8">
        <v>200</v>
      </c>
      <c r="C158" s="7" t="s">
        <v>70</v>
      </c>
      <c r="D158" s="7" t="s">
        <v>67</v>
      </c>
      <c r="E158" s="8" t="s">
        <v>200</v>
      </c>
      <c r="F158" s="8"/>
      <c r="G158" s="9">
        <f>G159+G162</f>
        <v>0</v>
      </c>
      <c r="H158" s="9">
        <f t="shared" ref="H158:I158" si="66">H159+H162</f>
        <v>0</v>
      </c>
      <c r="I158" s="9">
        <f t="shared" si="66"/>
        <v>0</v>
      </c>
    </row>
    <row r="159" spans="1:15" ht="36.6" hidden="1" customHeight="1">
      <c r="A159" s="15" t="s">
        <v>240</v>
      </c>
      <c r="B159" s="8">
        <v>200</v>
      </c>
      <c r="C159" s="7" t="s">
        <v>70</v>
      </c>
      <c r="D159" s="7" t="s">
        <v>67</v>
      </c>
      <c r="E159" s="8" t="s">
        <v>241</v>
      </c>
      <c r="F159" s="8"/>
      <c r="G159" s="9">
        <f>G160</f>
        <v>0</v>
      </c>
      <c r="H159" s="9">
        <f t="shared" ref="H159:I160" si="67">H160</f>
        <v>0</v>
      </c>
      <c r="I159" s="9">
        <f t="shared" si="67"/>
        <v>0</v>
      </c>
    </row>
    <row r="160" spans="1:15" ht="30.6" hidden="1" customHeight="1">
      <c r="A160" s="6" t="s">
        <v>121</v>
      </c>
      <c r="B160" s="8">
        <v>200</v>
      </c>
      <c r="C160" s="7" t="s">
        <v>70</v>
      </c>
      <c r="D160" s="7" t="s">
        <v>67</v>
      </c>
      <c r="E160" s="8" t="s">
        <v>241</v>
      </c>
      <c r="F160" s="8">
        <v>400</v>
      </c>
      <c r="G160" s="9">
        <f>G161</f>
        <v>0</v>
      </c>
      <c r="H160" s="9">
        <f t="shared" si="67"/>
        <v>0</v>
      </c>
      <c r="I160" s="9">
        <f t="shared" si="67"/>
        <v>0</v>
      </c>
    </row>
    <row r="161" spans="1:9" ht="18.600000000000001" hidden="1" customHeight="1">
      <c r="A161" s="6" t="s">
        <v>122</v>
      </c>
      <c r="B161" s="8">
        <v>200</v>
      </c>
      <c r="C161" s="7" t="s">
        <v>70</v>
      </c>
      <c r="D161" s="7" t="s">
        <v>67</v>
      </c>
      <c r="E161" s="8" t="s">
        <v>241</v>
      </c>
      <c r="F161" s="8">
        <v>410</v>
      </c>
      <c r="G161" s="9">
        <v>0</v>
      </c>
      <c r="H161" s="9">
        <v>0</v>
      </c>
      <c r="I161" s="9">
        <v>0</v>
      </c>
    </row>
    <row r="162" spans="1:9" ht="21" hidden="1" customHeight="1">
      <c r="A162" s="6" t="s">
        <v>218</v>
      </c>
      <c r="B162" s="8">
        <v>200</v>
      </c>
      <c r="C162" s="7" t="s">
        <v>70</v>
      </c>
      <c r="D162" s="7" t="s">
        <v>67</v>
      </c>
      <c r="E162" s="8" t="s">
        <v>219</v>
      </c>
      <c r="F162" s="8"/>
      <c r="G162" s="9">
        <f>G163+G165</f>
        <v>0</v>
      </c>
      <c r="H162" s="9">
        <f t="shared" ref="H162:I162" si="68">H163+H165</f>
        <v>0</v>
      </c>
      <c r="I162" s="9">
        <f t="shared" si="68"/>
        <v>0</v>
      </c>
    </row>
    <row r="163" spans="1:9" ht="31.8" hidden="1" customHeight="1">
      <c r="A163" s="6" t="s">
        <v>32</v>
      </c>
      <c r="B163" s="8">
        <v>200</v>
      </c>
      <c r="C163" s="7" t="s">
        <v>70</v>
      </c>
      <c r="D163" s="7" t="s">
        <v>67</v>
      </c>
      <c r="E163" s="8" t="s">
        <v>219</v>
      </c>
      <c r="F163" s="8">
        <v>200</v>
      </c>
      <c r="G163" s="9">
        <f>G164</f>
        <v>0</v>
      </c>
      <c r="H163" s="9">
        <f t="shared" ref="H163:I163" si="69">H164</f>
        <v>0</v>
      </c>
      <c r="I163" s="9">
        <f t="shared" si="69"/>
        <v>0</v>
      </c>
    </row>
    <row r="164" spans="1:9" ht="43.8" hidden="1" customHeight="1">
      <c r="A164" s="6" t="s">
        <v>17</v>
      </c>
      <c r="B164" s="8">
        <v>200</v>
      </c>
      <c r="C164" s="7" t="s">
        <v>70</v>
      </c>
      <c r="D164" s="7" t="s">
        <v>67</v>
      </c>
      <c r="E164" s="8" t="s">
        <v>219</v>
      </c>
      <c r="F164" s="8">
        <v>240</v>
      </c>
      <c r="G164" s="9">
        <v>0</v>
      </c>
      <c r="H164" s="9">
        <v>0</v>
      </c>
      <c r="I164" s="9">
        <v>0</v>
      </c>
    </row>
    <row r="165" spans="1:9" ht="34.799999999999997" hidden="1" customHeight="1">
      <c r="A165" s="6" t="s">
        <v>121</v>
      </c>
      <c r="B165" s="8">
        <v>200</v>
      </c>
      <c r="C165" s="7" t="s">
        <v>70</v>
      </c>
      <c r="D165" s="7" t="s">
        <v>67</v>
      </c>
      <c r="E165" s="8" t="s">
        <v>219</v>
      </c>
      <c r="F165" s="8">
        <v>400</v>
      </c>
      <c r="G165" s="9">
        <f>G166</f>
        <v>0</v>
      </c>
      <c r="H165" s="9">
        <f t="shared" ref="H165:I165" si="70">H166</f>
        <v>0</v>
      </c>
      <c r="I165" s="9">
        <f t="shared" si="70"/>
        <v>0</v>
      </c>
    </row>
    <row r="166" spans="1:9" ht="24" hidden="1" customHeight="1">
      <c r="A166" s="6" t="s">
        <v>122</v>
      </c>
      <c r="B166" s="8">
        <v>200</v>
      </c>
      <c r="C166" s="7" t="s">
        <v>70</v>
      </c>
      <c r="D166" s="7" t="s">
        <v>67</v>
      </c>
      <c r="E166" s="8" t="s">
        <v>219</v>
      </c>
      <c r="F166" s="8">
        <v>410</v>
      </c>
      <c r="G166" s="9">
        <v>0</v>
      </c>
      <c r="H166" s="9">
        <v>0</v>
      </c>
      <c r="I166" s="9">
        <v>0</v>
      </c>
    </row>
    <row r="167" spans="1:9" ht="44.4" hidden="1" customHeight="1">
      <c r="A167" s="6" t="s">
        <v>251</v>
      </c>
      <c r="B167" s="8">
        <v>200</v>
      </c>
      <c r="C167" s="7" t="s">
        <v>70</v>
      </c>
      <c r="D167" s="7" t="s">
        <v>67</v>
      </c>
      <c r="E167" s="8" t="s">
        <v>270</v>
      </c>
      <c r="F167" s="8"/>
      <c r="G167" s="9">
        <f>G168+G171</f>
        <v>150</v>
      </c>
      <c r="H167" s="9">
        <f t="shared" ref="H167:I167" si="71">H168+H171</f>
        <v>0</v>
      </c>
      <c r="I167" s="9">
        <f t="shared" si="71"/>
        <v>0</v>
      </c>
    </row>
    <row r="168" spans="1:9" ht="35.4" hidden="1" customHeight="1">
      <c r="A168" s="6" t="s">
        <v>263</v>
      </c>
      <c r="B168" s="8">
        <v>200</v>
      </c>
      <c r="C168" s="7" t="s">
        <v>70</v>
      </c>
      <c r="D168" s="7" t="s">
        <v>67</v>
      </c>
      <c r="E168" s="8" t="s">
        <v>269</v>
      </c>
      <c r="F168" s="8"/>
      <c r="G168" s="9">
        <f>G169</f>
        <v>0</v>
      </c>
      <c r="H168" s="9">
        <f t="shared" ref="H168:I169" si="72">H169</f>
        <v>0</v>
      </c>
      <c r="I168" s="9">
        <f t="shared" si="72"/>
        <v>0</v>
      </c>
    </row>
    <row r="169" spans="1:9" ht="27.6" hidden="1">
      <c r="A169" s="6" t="s">
        <v>121</v>
      </c>
      <c r="B169" s="8">
        <v>200</v>
      </c>
      <c r="C169" s="7" t="s">
        <v>70</v>
      </c>
      <c r="D169" s="7" t="s">
        <v>67</v>
      </c>
      <c r="E169" s="8" t="s">
        <v>269</v>
      </c>
      <c r="F169" s="8">
        <v>400</v>
      </c>
      <c r="G169" s="9">
        <f>G170</f>
        <v>0</v>
      </c>
      <c r="H169" s="9">
        <f t="shared" si="72"/>
        <v>0</v>
      </c>
      <c r="I169" s="9">
        <f t="shared" si="72"/>
        <v>0</v>
      </c>
    </row>
    <row r="170" spans="1:9" ht="18.600000000000001" hidden="1" customHeight="1">
      <c r="A170" s="6" t="s">
        <v>122</v>
      </c>
      <c r="B170" s="8">
        <v>200</v>
      </c>
      <c r="C170" s="7" t="s">
        <v>70</v>
      </c>
      <c r="D170" s="7" t="s">
        <v>67</v>
      </c>
      <c r="E170" s="8" t="s">
        <v>269</v>
      </c>
      <c r="F170" s="8">
        <v>410</v>
      </c>
      <c r="G170" s="9">
        <v>0</v>
      </c>
      <c r="H170" s="9">
        <v>0</v>
      </c>
      <c r="I170" s="9">
        <v>0</v>
      </c>
    </row>
    <row r="171" spans="1:9" ht="44.4" customHeight="1">
      <c r="A171" s="6" t="s">
        <v>281</v>
      </c>
      <c r="B171" s="8">
        <v>200</v>
      </c>
      <c r="C171" s="7" t="s">
        <v>70</v>
      </c>
      <c r="D171" s="7" t="s">
        <v>67</v>
      </c>
      <c r="E171" s="8" t="s">
        <v>280</v>
      </c>
      <c r="F171" s="8"/>
      <c r="G171" s="9">
        <f>G172</f>
        <v>150</v>
      </c>
      <c r="H171" s="9">
        <f t="shared" ref="H171:I171" si="73">H172</f>
        <v>0</v>
      </c>
      <c r="I171" s="9">
        <f t="shared" si="73"/>
        <v>0</v>
      </c>
    </row>
    <row r="172" spans="1:9" ht="31.2" customHeight="1">
      <c r="A172" s="6" t="s">
        <v>121</v>
      </c>
      <c r="B172" s="8">
        <v>200</v>
      </c>
      <c r="C172" s="7" t="s">
        <v>70</v>
      </c>
      <c r="D172" s="7" t="s">
        <v>67</v>
      </c>
      <c r="E172" s="8" t="s">
        <v>280</v>
      </c>
      <c r="F172" s="8">
        <v>400</v>
      </c>
      <c r="G172" s="9">
        <f>G173</f>
        <v>150</v>
      </c>
      <c r="H172" s="9">
        <f>H173</f>
        <v>0</v>
      </c>
      <c r="I172" s="9">
        <f>I173</f>
        <v>0</v>
      </c>
    </row>
    <row r="173" spans="1:9" ht="24.6" customHeight="1">
      <c r="A173" s="6" t="s">
        <v>122</v>
      </c>
      <c r="B173" s="8">
        <v>200</v>
      </c>
      <c r="C173" s="7" t="s">
        <v>70</v>
      </c>
      <c r="D173" s="7" t="s">
        <v>67</v>
      </c>
      <c r="E173" s="8" t="s">
        <v>280</v>
      </c>
      <c r="F173" s="8">
        <v>410</v>
      </c>
      <c r="G173" s="9">
        <v>150</v>
      </c>
      <c r="H173" s="9">
        <v>0</v>
      </c>
      <c r="I173" s="9">
        <v>0</v>
      </c>
    </row>
    <row r="174" spans="1:9" ht="82.8">
      <c r="A174" s="76" t="s">
        <v>168</v>
      </c>
      <c r="B174" s="77">
        <v>200</v>
      </c>
      <c r="C174" s="78" t="s">
        <v>70</v>
      </c>
      <c r="D174" s="78" t="s">
        <v>67</v>
      </c>
      <c r="E174" s="77" t="s">
        <v>30</v>
      </c>
      <c r="F174" s="77"/>
      <c r="G174" s="79">
        <f>G175+G179</f>
        <v>2100</v>
      </c>
      <c r="H174" s="79">
        <f t="shared" ref="H174:I174" si="74">H175+H179</f>
        <v>0</v>
      </c>
      <c r="I174" s="79">
        <f t="shared" si="74"/>
        <v>100</v>
      </c>
    </row>
    <row r="175" spans="1:9" ht="60" hidden="1" customHeight="1">
      <c r="A175" s="66" t="s">
        <v>282</v>
      </c>
      <c r="B175" s="67">
        <v>200</v>
      </c>
      <c r="C175" s="68" t="s">
        <v>70</v>
      </c>
      <c r="D175" s="68" t="s">
        <v>67</v>
      </c>
      <c r="E175" s="67" t="s">
        <v>95</v>
      </c>
      <c r="F175" s="67"/>
      <c r="G175" s="69">
        <f>G176</f>
        <v>0</v>
      </c>
      <c r="H175" s="69">
        <f t="shared" ref="H175:I175" si="75">H176</f>
        <v>0</v>
      </c>
      <c r="I175" s="69">
        <f t="shared" si="75"/>
        <v>0</v>
      </c>
    </row>
    <row r="176" spans="1:9" ht="19.8" hidden="1" customHeight="1">
      <c r="A176" s="66" t="s">
        <v>29</v>
      </c>
      <c r="B176" s="67">
        <v>200</v>
      </c>
      <c r="C176" s="68" t="s">
        <v>70</v>
      </c>
      <c r="D176" s="68" t="s">
        <v>67</v>
      </c>
      <c r="E176" s="67" t="s">
        <v>94</v>
      </c>
      <c r="F176" s="67"/>
      <c r="G176" s="69">
        <f>G177</f>
        <v>0</v>
      </c>
      <c r="H176" s="69">
        <f t="shared" ref="H176:I176" si="76">H177</f>
        <v>0</v>
      </c>
      <c r="I176" s="69">
        <f t="shared" si="76"/>
        <v>0</v>
      </c>
    </row>
    <row r="177" spans="1:11" ht="31.8" hidden="1" customHeight="1">
      <c r="A177" s="66" t="s">
        <v>32</v>
      </c>
      <c r="B177" s="67">
        <v>200</v>
      </c>
      <c r="C177" s="68" t="s">
        <v>70</v>
      </c>
      <c r="D177" s="68" t="s">
        <v>67</v>
      </c>
      <c r="E177" s="67" t="s">
        <v>94</v>
      </c>
      <c r="F177" s="67">
        <v>200</v>
      </c>
      <c r="G177" s="69">
        <f>G178</f>
        <v>0</v>
      </c>
      <c r="H177" s="69">
        <f t="shared" ref="H177:I177" si="77">H178</f>
        <v>0</v>
      </c>
      <c r="I177" s="69">
        <f t="shared" si="77"/>
        <v>0</v>
      </c>
    </row>
    <row r="178" spans="1:11" ht="45.6" hidden="1" customHeight="1">
      <c r="A178" s="66" t="s">
        <v>17</v>
      </c>
      <c r="B178" s="67">
        <v>200</v>
      </c>
      <c r="C178" s="68" t="s">
        <v>70</v>
      </c>
      <c r="D178" s="68" t="s">
        <v>67</v>
      </c>
      <c r="E178" s="67" t="s">
        <v>94</v>
      </c>
      <c r="F178" s="67">
        <v>240</v>
      </c>
      <c r="G178" s="69">
        <v>0</v>
      </c>
      <c r="H178" s="69">
        <v>0</v>
      </c>
      <c r="I178" s="69">
        <v>0</v>
      </c>
    </row>
    <row r="179" spans="1:11" ht="44.4" customHeight="1">
      <c r="A179" s="6" t="s">
        <v>155</v>
      </c>
      <c r="B179" s="8">
        <v>200</v>
      </c>
      <c r="C179" s="7" t="s">
        <v>70</v>
      </c>
      <c r="D179" s="7" t="s">
        <v>67</v>
      </c>
      <c r="E179" s="8" t="s">
        <v>156</v>
      </c>
      <c r="F179" s="8"/>
      <c r="G179" s="9">
        <f>G180</f>
        <v>2100</v>
      </c>
      <c r="H179" s="9">
        <f t="shared" ref="H179:I179" si="78">H180</f>
        <v>0</v>
      </c>
      <c r="I179" s="9">
        <f t="shared" si="78"/>
        <v>100</v>
      </c>
    </row>
    <row r="180" spans="1:11" ht="27.6">
      <c r="A180" s="6" t="s">
        <v>226</v>
      </c>
      <c r="B180" s="8">
        <v>200</v>
      </c>
      <c r="C180" s="7" t="s">
        <v>70</v>
      </c>
      <c r="D180" s="7" t="s">
        <v>67</v>
      </c>
      <c r="E180" s="8" t="s">
        <v>239</v>
      </c>
      <c r="F180" s="8"/>
      <c r="G180" s="9">
        <f>G181</f>
        <v>2100</v>
      </c>
      <c r="H180" s="9">
        <f>H181</f>
        <v>0</v>
      </c>
      <c r="I180" s="9">
        <f>I181</f>
        <v>100</v>
      </c>
    </row>
    <row r="181" spans="1:11" ht="41.4">
      <c r="A181" s="6" t="s">
        <v>57</v>
      </c>
      <c r="B181" s="8">
        <v>200</v>
      </c>
      <c r="C181" s="7" t="s">
        <v>70</v>
      </c>
      <c r="D181" s="7" t="s">
        <v>67</v>
      </c>
      <c r="E181" s="8" t="s">
        <v>239</v>
      </c>
      <c r="F181" s="8">
        <v>600</v>
      </c>
      <c r="G181" s="9">
        <f>G182</f>
        <v>2100</v>
      </c>
      <c r="H181" s="9">
        <f t="shared" ref="H181:I181" si="79">H182</f>
        <v>0</v>
      </c>
      <c r="I181" s="9">
        <f t="shared" si="79"/>
        <v>100</v>
      </c>
    </row>
    <row r="182" spans="1:11" ht="18.600000000000001" customHeight="1">
      <c r="A182" s="6" t="s">
        <v>58</v>
      </c>
      <c r="B182" s="8">
        <v>200</v>
      </c>
      <c r="C182" s="7" t="s">
        <v>70</v>
      </c>
      <c r="D182" s="7" t="s">
        <v>67</v>
      </c>
      <c r="E182" s="8" t="s">
        <v>239</v>
      </c>
      <c r="F182" s="8">
        <v>610</v>
      </c>
      <c r="G182" s="9">
        <v>2100</v>
      </c>
      <c r="H182" s="9">
        <v>0</v>
      </c>
      <c r="I182" s="9">
        <v>100</v>
      </c>
    </row>
    <row r="183" spans="1:11" ht="183.6" customHeight="1">
      <c r="A183" s="81" t="s">
        <v>169</v>
      </c>
      <c r="B183" s="77">
        <v>200</v>
      </c>
      <c r="C183" s="78" t="s">
        <v>70</v>
      </c>
      <c r="D183" s="78" t="s">
        <v>67</v>
      </c>
      <c r="E183" s="77" t="s">
        <v>123</v>
      </c>
      <c r="F183" s="77"/>
      <c r="G183" s="79">
        <f>G184</f>
        <v>1020</v>
      </c>
      <c r="H183" s="79">
        <f t="shared" ref="H183:I185" si="80">H184</f>
        <v>1000</v>
      </c>
      <c r="I183" s="79">
        <f t="shared" si="80"/>
        <v>1000</v>
      </c>
    </row>
    <row r="184" spans="1:11" ht="45" customHeight="1">
      <c r="A184" s="6" t="s">
        <v>124</v>
      </c>
      <c r="B184" s="8">
        <v>200</v>
      </c>
      <c r="C184" s="7" t="s">
        <v>70</v>
      </c>
      <c r="D184" s="7" t="s">
        <v>67</v>
      </c>
      <c r="E184" s="8" t="s">
        <v>125</v>
      </c>
      <c r="F184" s="8"/>
      <c r="G184" s="9">
        <f>G185</f>
        <v>1020</v>
      </c>
      <c r="H184" s="9">
        <f t="shared" si="80"/>
        <v>1000</v>
      </c>
      <c r="I184" s="9">
        <f t="shared" si="80"/>
        <v>1000</v>
      </c>
    </row>
    <row r="185" spans="1:11" ht="27.6">
      <c r="A185" s="6" t="s">
        <v>226</v>
      </c>
      <c r="B185" s="8">
        <v>200</v>
      </c>
      <c r="C185" s="7" t="s">
        <v>70</v>
      </c>
      <c r="D185" s="7" t="s">
        <v>67</v>
      </c>
      <c r="E185" s="8" t="s">
        <v>238</v>
      </c>
      <c r="F185" s="8"/>
      <c r="G185" s="9">
        <f>G186</f>
        <v>1020</v>
      </c>
      <c r="H185" s="9">
        <f t="shared" si="80"/>
        <v>1000</v>
      </c>
      <c r="I185" s="9">
        <f t="shared" si="80"/>
        <v>1000</v>
      </c>
    </row>
    <row r="186" spans="1:11" ht="43.5" customHeight="1">
      <c r="A186" s="6" t="s">
        <v>57</v>
      </c>
      <c r="B186" s="8">
        <v>200</v>
      </c>
      <c r="C186" s="7" t="s">
        <v>70</v>
      </c>
      <c r="D186" s="7" t="s">
        <v>67</v>
      </c>
      <c r="E186" s="8" t="s">
        <v>238</v>
      </c>
      <c r="F186" s="8">
        <v>600</v>
      </c>
      <c r="G186" s="9">
        <f>G187</f>
        <v>1020</v>
      </c>
      <c r="H186" s="9">
        <f t="shared" ref="H186:I186" si="81">H187</f>
        <v>1000</v>
      </c>
      <c r="I186" s="9">
        <f t="shared" si="81"/>
        <v>1000</v>
      </c>
    </row>
    <row r="187" spans="1:11" ht="26.4" customHeight="1">
      <c r="A187" s="6" t="s">
        <v>58</v>
      </c>
      <c r="B187" s="8">
        <v>200</v>
      </c>
      <c r="C187" s="7" t="s">
        <v>70</v>
      </c>
      <c r="D187" s="7" t="s">
        <v>67</v>
      </c>
      <c r="E187" s="8" t="s">
        <v>238</v>
      </c>
      <c r="F187" s="8">
        <v>610</v>
      </c>
      <c r="G187" s="9">
        <v>1020</v>
      </c>
      <c r="H187" s="9">
        <v>1000</v>
      </c>
      <c r="I187" s="9">
        <v>1000</v>
      </c>
    </row>
    <row r="188" spans="1:11" ht="26.4" customHeight="1">
      <c r="A188" s="6" t="s">
        <v>24</v>
      </c>
      <c r="B188" s="8">
        <v>200</v>
      </c>
      <c r="C188" s="7" t="s">
        <v>70</v>
      </c>
      <c r="D188" s="7" t="s">
        <v>67</v>
      </c>
      <c r="E188" s="8" t="s">
        <v>96</v>
      </c>
      <c r="F188" s="8"/>
      <c r="G188" s="9">
        <f>G189</f>
        <v>161.30000000000001</v>
      </c>
      <c r="H188" s="9">
        <f t="shared" ref="H188:I188" si="82">H189</f>
        <v>0</v>
      </c>
      <c r="I188" s="9">
        <f t="shared" si="82"/>
        <v>0</v>
      </c>
    </row>
    <row r="189" spans="1:11" ht="28.8" customHeight="1">
      <c r="A189" s="6" t="s">
        <v>286</v>
      </c>
      <c r="B189" s="8">
        <v>200</v>
      </c>
      <c r="C189" s="7" t="s">
        <v>70</v>
      </c>
      <c r="D189" s="7" t="s">
        <v>67</v>
      </c>
      <c r="E189" s="8" t="s">
        <v>285</v>
      </c>
      <c r="F189" s="8"/>
      <c r="G189" s="9">
        <f>G190+G193+G200</f>
        <v>161.30000000000001</v>
      </c>
      <c r="H189" s="9">
        <f t="shared" ref="H189:I189" si="83">H190+H193+H200</f>
        <v>0</v>
      </c>
      <c r="I189" s="9">
        <f t="shared" si="83"/>
        <v>0</v>
      </c>
    </row>
    <row r="190" spans="1:11" ht="99.6" customHeight="1">
      <c r="A190" s="61" t="s">
        <v>314</v>
      </c>
      <c r="B190" s="8">
        <v>200</v>
      </c>
      <c r="C190" s="7" t="s">
        <v>70</v>
      </c>
      <c r="D190" s="7" t="s">
        <v>67</v>
      </c>
      <c r="E190" s="8" t="s">
        <v>323</v>
      </c>
      <c r="F190" s="8"/>
      <c r="G190" s="9">
        <f>G191</f>
        <v>161.30000000000001</v>
      </c>
      <c r="H190" s="9">
        <f t="shared" ref="H190:I191" si="84">H191</f>
        <v>0</v>
      </c>
      <c r="I190" s="9">
        <f t="shared" si="84"/>
        <v>0</v>
      </c>
    </row>
    <row r="191" spans="1:11" ht="31.8" customHeight="1">
      <c r="A191" s="6" t="s">
        <v>32</v>
      </c>
      <c r="B191" s="8">
        <v>200</v>
      </c>
      <c r="C191" s="7" t="s">
        <v>70</v>
      </c>
      <c r="D191" s="7" t="s">
        <v>67</v>
      </c>
      <c r="E191" s="8" t="s">
        <v>323</v>
      </c>
      <c r="F191" s="8">
        <v>200</v>
      </c>
      <c r="G191" s="9">
        <f>G192</f>
        <v>161.30000000000001</v>
      </c>
      <c r="H191" s="9">
        <f t="shared" si="84"/>
        <v>0</v>
      </c>
      <c r="I191" s="9">
        <f t="shared" si="84"/>
        <v>0</v>
      </c>
    </row>
    <row r="192" spans="1:11" ht="41.4" customHeight="1">
      <c r="A192" s="6" t="s">
        <v>17</v>
      </c>
      <c r="B192" s="8">
        <v>200</v>
      </c>
      <c r="C192" s="7" t="s">
        <v>70</v>
      </c>
      <c r="D192" s="7" t="s">
        <v>67</v>
      </c>
      <c r="E192" s="8" t="s">
        <v>323</v>
      </c>
      <c r="F192" s="8">
        <v>240</v>
      </c>
      <c r="G192" s="9">
        <v>161.30000000000001</v>
      </c>
      <c r="H192" s="9">
        <v>0</v>
      </c>
      <c r="I192" s="9">
        <v>0</v>
      </c>
      <c r="K192" s="30"/>
    </row>
    <row r="193" spans="1:17" ht="26.4" hidden="1" customHeight="1">
      <c r="A193" s="66" t="s">
        <v>213</v>
      </c>
      <c r="B193" s="67">
        <v>200</v>
      </c>
      <c r="C193" s="68" t="s">
        <v>70</v>
      </c>
      <c r="D193" s="68" t="s">
        <v>67</v>
      </c>
      <c r="E193" s="67" t="s">
        <v>214</v>
      </c>
      <c r="F193" s="67"/>
      <c r="G193" s="69">
        <f>G196+G194+G198</f>
        <v>0</v>
      </c>
      <c r="H193" s="69">
        <f t="shared" ref="H193:I193" si="85">H196+H194+H198</f>
        <v>0</v>
      </c>
      <c r="I193" s="69">
        <f t="shared" si="85"/>
        <v>0</v>
      </c>
    </row>
    <row r="194" spans="1:17" ht="26.4" hidden="1" customHeight="1">
      <c r="A194" s="66" t="s">
        <v>32</v>
      </c>
      <c r="B194" s="67">
        <v>200</v>
      </c>
      <c r="C194" s="68" t="s">
        <v>70</v>
      </c>
      <c r="D194" s="68" t="s">
        <v>67</v>
      </c>
      <c r="E194" s="67" t="s">
        <v>214</v>
      </c>
      <c r="F194" s="67">
        <v>200</v>
      </c>
      <c r="G194" s="69">
        <f>G195</f>
        <v>0</v>
      </c>
      <c r="H194" s="69">
        <f t="shared" ref="H194:I194" si="86">H195</f>
        <v>0</v>
      </c>
      <c r="I194" s="69">
        <f t="shared" si="86"/>
        <v>0</v>
      </c>
    </row>
    <row r="195" spans="1:17" ht="26.4" hidden="1" customHeight="1">
      <c r="A195" s="66" t="s">
        <v>17</v>
      </c>
      <c r="B195" s="67">
        <v>200</v>
      </c>
      <c r="C195" s="68" t="s">
        <v>70</v>
      </c>
      <c r="D195" s="68" t="s">
        <v>67</v>
      </c>
      <c r="E195" s="67" t="s">
        <v>214</v>
      </c>
      <c r="F195" s="67">
        <v>240</v>
      </c>
      <c r="G195" s="69">
        <v>0</v>
      </c>
      <c r="H195" s="69">
        <v>0</v>
      </c>
      <c r="I195" s="69">
        <v>0</v>
      </c>
      <c r="K195" s="131"/>
      <c r="L195" s="131"/>
      <c r="M195" s="131"/>
      <c r="N195" s="131"/>
      <c r="O195" s="131"/>
      <c r="P195" s="131"/>
      <c r="Q195" s="131"/>
    </row>
    <row r="196" spans="1:17" ht="26.4" hidden="1" customHeight="1">
      <c r="A196" s="66" t="s">
        <v>121</v>
      </c>
      <c r="B196" s="67">
        <v>200</v>
      </c>
      <c r="C196" s="68" t="s">
        <v>70</v>
      </c>
      <c r="D196" s="68" t="s">
        <v>67</v>
      </c>
      <c r="E196" s="67" t="s">
        <v>214</v>
      </c>
      <c r="F196" s="67">
        <v>400</v>
      </c>
      <c r="G196" s="69">
        <f>G197</f>
        <v>0</v>
      </c>
      <c r="H196" s="69">
        <f t="shared" ref="H196:I196" si="87">H197</f>
        <v>0</v>
      </c>
      <c r="I196" s="69">
        <f t="shared" si="87"/>
        <v>0</v>
      </c>
    </row>
    <row r="197" spans="1:17" ht="26.4" hidden="1" customHeight="1">
      <c r="A197" s="66" t="s">
        <v>122</v>
      </c>
      <c r="B197" s="67">
        <v>200</v>
      </c>
      <c r="C197" s="68" t="s">
        <v>70</v>
      </c>
      <c r="D197" s="68" t="s">
        <v>67</v>
      </c>
      <c r="E197" s="67" t="s">
        <v>214</v>
      </c>
      <c r="F197" s="67">
        <v>410</v>
      </c>
      <c r="G197" s="69">
        <v>0</v>
      </c>
      <c r="H197" s="69">
        <v>0</v>
      </c>
      <c r="I197" s="69">
        <v>0</v>
      </c>
    </row>
    <row r="198" spans="1:17" ht="26.4" hidden="1" customHeight="1">
      <c r="A198" s="66" t="s">
        <v>57</v>
      </c>
      <c r="B198" s="67">
        <v>200</v>
      </c>
      <c r="C198" s="68" t="s">
        <v>70</v>
      </c>
      <c r="D198" s="68" t="s">
        <v>67</v>
      </c>
      <c r="E198" s="67" t="s">
        <v>214</v>
      </c>
      <c r="F198" s="67">
        <v>600</v>
      </c>
      <c r="G198" s="69">
        <f>G199</f>
        <v>0</v>
      </c>
      <c r="H198" s="69"/>
      <c r="I198" s="69"/>
    </row>
    <row r="199" spans="1:17" ht="26.4" hidden="1" customHeight="1">
      <c r="A199" s="66" t="s">
        <v>58</v>
      </c>
      <c r="B199" s="67">
        <v>200</v>
      </c>
      <c r="C199" s="68" t="s">
        <v>70</v>
      </c>
      <c r="D199" s="68" t="s">
        <v>67</v>
      </c>
      <c r="E199" s="67" t="s">
        <v>214</v>
      </c>
      <c r="F199" s="67">
        <v>610</v>
      </c>
      <c r="G199" s="69">
        <v>0</v>
      </c>
      <c r="H199" s="69"/>
      <c r="I199" s="69"/>
    </row>
    <row r="200" spans="1:17" ht="26.4" hidden="1" customHeight="1">
      <c r="A200" s="66" t="s">
        <v>275</v>
      </c>
      <c r="B200" s="67">
        <v>200</v>
      </c>
      <c r="C200" s="68" t="s">
        <v>70</v>
      </c>
      <c r="D200" s="68" t="s">
        <v>67</v>
      </c>
      <c r="E200" s="67" t="s">
        <v>274</v>
      </c>
      <c r="F200" s="67"/>
      <c r="G200" s="69">
        <f>G201</f>
        <v>0</v>
      </c>
      <c r="H200" s="69">
        <f t="shared" ref="H200:I200" si="88">H201</f>
        <v>0</v>
      </c>
      <c r="I200" s="69">
        <f t="shared" si="88"/>
        <v>0</v>
      </c>
      <c r="J200" s="60"/>
    </row>
    <row r="201" spans="1:17" ht="26.4" hidden="1" customHeight="1">
      <c r="A201" s="66" t="s">
        <v>121</v>
      </c>
      <c r="B201" s="67">
        <v>200</v>
      </c>
      <c r="C201" s="68" t="s">
        <v>70</v>
      </c>
      <c r="D201" s="68" t="s">
        <v>67</v>
      </c>
      <c r="E201" s="67" t="s">
        <v>274</v>
      </c>
      <c r="F201" s="67">
        <v>400</v>
      </c>
      <c r="G201" s="69">
        <f>G202</f>
        <v>0</v>
      </c>
      <c r="H201" s="69">
        <f t="shared" ref="H201:I201" si="89">H202</f>
        <v>0</v>
      </c>
      <c r="I201" s="69">
        <f t="shared" si="89"/>
        <v>0</v>
      </c>
    </row>
    <row r="202" spans="1:17" ht="26.4" hidden="1" customHeight="1">
      <c r="A202" s="66" t="s">
        <v>122</v>
      </c>
      <c r="B202" s="67">
        <v>200</v>
      </c>
      <c r="C202" s="68" t="s">
        <v>70</v>
      </c>
      <c r="D202" s="68" t="s">
        <v>67</v>
      </c>
      <c r="E202" s="67" t="s">
        <v>274</v>
      </c>
      <c r="F202" s="67">
        <v>410</v>
      </c>
      <c r="G202" s="69">
        <v>0</v>
      </c>
      <c r="H202" s="69">
        <v>0</v>
      </c>
      <c r="I202" s="69">
        <v>0</v>
      </c>
    </row>
    <row r="203" spans="1:17" ht="26.4" customHeight="1">
      <c r="A203" s="26" t="s">
        <v>45</v>
      </c>
      <c r="B203" s="16">
        <v>200</v>
      </c>
      <c r="C203" s="17" t="s">
        <v>70</v>
      </c>
      <c r="D203" s="17" t="s">
        <v>68</v>
      </c>
      <c r="E203" s="16"/>
      <c r="F203" s="16"/>
      <c r="G203" s="27">
        <f>G204+G209+G214+G241</f>
        <v>5682.4</v>
      </c>
      <c r="H203" s="27">
        <f t="shared" ref="H203:I203" si="90">H204+H209+H214+H241</f>
        <v>3507.4</v>
      </c>
      <c r="I203" s="27">
        <f t="shared" si="90"/>
        <v>3547.4</v>
      </c>
    </row>
    <row r="204" spans="1:17" ht="60.75" customHeight="1">
      <c r="A204" s="76" t="s">
        <v>178</v>
      </c>
      <c r="B204" s="77">
        <v>200</v>
      </c>
      <c r="C204" s="78" t="s">
        <v>70</v>
      </c>
      <c r="D204" s="78" t="s">
        <v>68</v>
      </c>
      <c r="E204" s="77" t="s">
        <v>26</v>
      </c>
      <c r="F204" s="77"/>
      <c r="G204" s="79">
        <f>G205</f>
        <v>92</v>
      </c>
      <c r="H204" s="79">
        <f t="shared" ref="H204:I204" si="91">H205</f>
        <v>92</v>
      </c>
      <c r="I204" s="75">
        <f t="shared" si="91"/>
        <v>92</v>
      </c>
    </row>
    <row r="205" spans="1:17" ht="33.75" customHeight="1">
      <c r="A205" s="6" t="s">
        <v>165</v>
      </c>
      <c r="B205" s="8">
        <v>200</v>
      </c>
      <c r="C205" s="7" t="s">
        <v>70</v>
      </c>
      <c r="D205" s="7" t="s">
        <v>68</v>
      </c>
      <c r="E205" s="8" t="s">
        <v>166</v>
      </c>
      <c r="F205" s="8"/>
      <c r="G205" s="9">
        <f>G206</f>
        <v>92</v>
      </c>
      <c r="H205" s="9">
        <f t="shared" ref="H205:I207" si="92">H206</f>
        <v>92</v>
      </c>
      <c r="I205" s="9">
        <f t="shared" si="92"/>
        <v>92</v>
      </c>
    </row>
    <row r="206" spans="1:17">
      <c r="A206" s="6" t="s">
        <v>29</v>
      </c>
      <c r="B206" s="8">
        <v>200</v>
      </c>
      <c r="C206" s="7" t="s">
        <v>70</v>
      </c>
      <c r="D206" s="7" t="s">
        <v>68</v>
      </c>
      <c r="E206" s="8" t="s">
        <v>167</v>
      </c>
      <c r="F206" s="8"/>
      <c r="G206" s="9">
        <f>G207</f>
        <v>92</v>
      </c>
      <c r="H206" s="9">
        <f t="shared" si="92"/>
        <v>92</v>
      </c>
      <c r="I206" s="9">
        <f t="shared" si="92"/>
        <v>92</v>
      </c>
    </row>
    <row r="207" spans="1:17" ht="33.6" customHeight="1">
      <c r="A207" s="6" t="s">
        <v>32</v>
      </c>
      <c r="B207" s="8">
        <v>200</v>
      </c>
      <c r="C207" s="7" t="s">
        <v>70</v>
      </c>
      <c r="D207" s="7" t="s">
        <v>68</v>
      </c>
      <c r="E207" s="8" t="s">
        <v>167</v>
      </c>
      <c r="F207" s="8">
        <v>200</v>
      </c>
      <c r="G207" s="9">
        <f>G208</f>
        <v>92</v>
      </c>
      <c r="H207" s="9">
        <f t="shared" si="92"/>
        <v>92</v>
      </c>
      <c r="I207" s="9">
        <f t="shared" si="92"/>
        <v>92</v>
      </c>
    </row>
    <row r="208" spans="1:17" ht="44.7" customHeight="1">
      <c r="A208" s="6" t="s">
        <v>17</v>
      </c>
      <c r="B208" s="8">
        <v>200</v>
      </c>
      <c r="C208" s="7" t="s">
        <v>70</v>
      </c>
      <c r="D208" s="7" t="s">
        <v>68</v>
      </c>
      <c r="E208" s="8" t="s">
        <v>167</v>
      </c>
      <c r="F208" s="8">
        <v>240</v>
      </c>
      <c r="G208" s="9">
        <v>92</v>
      </c>
      <c r="H208" s="9">
        <v>92</v>
      </c>
      <c r="I208" s="9">
        <v>92</v>
      </c>
    </row>
    <row r="209" spans="1:9" ht="59.4" customHeight="1">
      <c r="A209" s="76" t="s">
        <v>190</v>
      </c>
      <c r="B209" s="77">
        <v>200</v>
      </c>
      <c r="C209" s="78" t="s">
        <v>70</v>
      </c>
      <c r="D209" s="78" t="s">
        <v>68</v>
      </c>
      <c r="E209" s="77" t="s">
        <v>191</v>
      </c>
      <c r="F209" s="77"/>
      <c r="G209" s="79">
        <f>G210</f>
        <v>138</v>
      </c>
      <c r="H209" s="79">
        <f t="shared" ref="H209:I212" si="93">H210</f>
        <v>0</v>
      </c>
      <c r="I209" s="79">
        <f t="shared" si="93"/>
        <v>0</v>
      </c>
    </row>
    <row r="210" spans="1:9" ht="69">
      <c r="A210" s="13" t="s">
        <v>224</v>
      </c>
      <c r="B210" s="8">
        <v>200</v>
      </c>
      <c r="C210" s="7" t="s">
        <v>70</v>
      </c>
      <c r="D210" s="7" t="s">
        <v>68</v>
      </c>
      <c r="E210" s="8" t="s">
        <v>223</v>
      </c>
      <c r="F210" s="8"/>
      <c r="G210" s="9">
        <f>G211</f>
        <v>138</v>
      </c>
      <c r="H210" s="9">
        <f t="shared" si="93"/>
        <v>0</v>
      </c>
      <c r="I210" s="9">
        <f t="shared" si="93"/>
        <v>0</v>
      </c>
    </row>
    <row r="211" spans="1:9" ht="27.6">
      <c r="A211" s="6" t="s">
        <v>236</v>
      </c>
      <c r="B211" s="8">
        <v>200</v>
      </c>
      <c r="C211" s="7" t="s">
        <v>70</v>
      </c>
      <c r="D211" s="7" t="s">
        <v>68</v>
      </c>
      <c r="E211" s="8" t="s">
        <v>237</v>
      </c>
      <c r="F211" s="8"/>
      <c r="G211" s="9">
        <f>G212</f>
        <v>138</v>
      </c>
      <c r="H211" s="9">
        <f t="shared" si="93"/>
        <v>0</v>
      </c>
      <c r="I211" s="9">
        <f t="shared" si="93"/>
        <v>0</v>
      </c>
    </row>
    <row r="212" spans="1:9" ht="27.6">
      <c r="A212" s="6" t="s">
        <v>32</v>
      </c>
      <c r="B212" s="8">
        <v>200</v>
      </c>
      <c r="C212" s="7" t="s">
        <v>70</v>
      </c>
      <c r="D212" s="7" t="s">
        <v>68</v>
      </c>
      <c r="E212" s="8" t="s">
        <v>237</v>
      </c>
      <c r="F212" s="8">
        <v>200</v>
      </c>
      <c r="G212" s="9">
        <f>G213</f>
        <v>138</v>
      </c>
      <c r="H212" s="9">
        <f t="shared" si="93"/>
        <v>0</v>
      </c>
      <c r="I212" s="9">
        <f t="shared" si="93"/>
        <v>0</v>
      </c>
    </row>
    <row r="213" spans="1:9" ht="44.7" customHeight="1">
      <c r="A213" s="6" t="s">
        <v>17</v>
      </c>
      <c r="B213" s="8">
        <v>200</v>
      </c>
      <c r="C213" s="7" t="s">
        <v>70</v>
      </c>
      <c r="D213" s="7" t="s">
        <v>68</v>
      </c>
      <c r="E213" s="8" t="s">
        <v>237</v>
      </c>
      <c r="F213" s="8">
        <v>240</v>
      </c>
      <c r="G213" s="9">
        <v>138</v>
      </c>
      <c r="H213" s="9">
        <v>0</v>
      </c>
      <c r="I213" s="9">
        <v>0</v>
      </c>
    </row>
    <row r="214" spans="1:9" ht="61.5" customHeight="1">
      <c r="A214" s="76" t="s">
        <v>170</v>
      </c>
      <c r="B214" s="77">
        <v>200</v>
      </c>
      <c r="C214" s="78" t="s">
        <v>70</v>
      </c>
      <c r="D214" s="78" t="s">
        <v>68</v>
      </c>
      <c r="E214" s="77" t="s">
        <v>46</v>
      </c>
      <c r="F214" s="77"/>
      <c r="G214" s="79">
        <f>G215+G225+G233</f>
        <v>4886</v>
      </c>
      <c r="H214" s="79">
        <f t="shared" ref="H214:I214" si="94">H215+H225+H233</f>
        <v>3415.4</v>
      </c>
      <c r="I214" s="79">
        <f t="shared" si="94"/>
        <v>3455.4</v>
      </c>
    </row>
    <row r="215" spans="1:9" ht="41.4">
      <c r="A215" s="72" t="s">
        <v>126</v>
      </c>
      <c r="B215" s="73">
        <v>200</v>
      </c>
      <c r="C215" s="74" t="s">
        <v>70</v>
      </c>
      <c r="D215" s="74" t="s">
        <v>68</v>
      </c>
      <c r="E215" s="73" t="s">
        <v>47</v>
      </c>
      <c r="F215" s="73"/>
      <c r="G215" s="75">
        <f>G216</f>
        <v>3370.6</v>
      </c>
      <c r="H215" s="75">
        <f t="shared" ref="H215:I215" si="95">H216</f>
        <v>3380</v>
      </c>
      <c r="I215" s="75">
        <f t="shared" si="95"/>
        <v>3420</v>
      </c>
    </row>
    <row r="216" spans="1:9" ht="27.6">
      <c r="A216" s="6" t="s">
        <v>127</v>
      </c>
      <c r="B216" s="8">
        <v>200</v>
      </c>
      <c r="C216" s="7" t="s">
        <v>70</v>
      </c>
      <c r="D216" s="7" t="s">
        <v>68</v>
      </c>
      <c r="E216" s="8" t="s">
        <v>48</v>
      </c>
      <c r="F216" s="8"/>
      <c r="G216" s="9">
        <f>G217+G222</f>
        <v>3370.6</v>
      </c>
      <c r="H216" s="9">
        <f t="shared" ref="H216:I216" si="96">H217+H222</f>
        <v>3380</v>
      </c>
      <c r="I216" s="9">
        <f t="shared" si="96"/>
        <v>3420</v>
      </c>
    </row>
    <row r="217" spans="1:9" ht="27.6">
      <c r="A217" s="6" t="s">
        <v>226</v>
      </c>
      <c r="B217" s="8">
        <v>200</v>
      </c>
      <c r="C217" s="7" t="s">
        <v>70</v>
      </c>
      <c r="D217" s="7" t="s">
        <v>68</v>
      </c>
      <c r="E217" s="8" t="s">
        <v>235</v>
      </c>
      <c r="F217" s="8"/>
      <c r="G217" s="9">
        <f>G218+G220</f>
        <v>3370.6</v>
      </c>
      <c r="H217" s="9">
        <f t="shared" ref="H217:I217" si="97">H218+H220</f>
        <v>3380</v>
      </c>
      <c r="I217" s="9">
        <f t="shared" si="97"/>
        <v>3420</v>
      </c>
    </row>
    <row r="218" spans="1:9" ht="27.6" hidden="1">
      <c r="A218" s="6" t="s">
        <v>32</v>
      </c>
      <c r="B218" s="8">
        <v>200</v>
      </c>
      <c r="C218" s="7" t="s">
        <v>70</v>
      </c>
      <c r="D218" s="7" t="s">
        <v>68</v>
      </c>
      <c r="E218" s="8" t="s">
        <v>128</v>
      </c>
      <c r="F218" s="8">
        <v>200</v>
      </c>
      <c r="G218" s="9">
        <f>G219</f>
        <v>0</v>
      </c>
      <c r="H218" s="9">
        <f t="shared" ref="H218:I218" si="98">H219</f>
        <v>0</v>
      </c>
      <c r="I218" s="9">
        <f t="shared" si="98"/>
        <v>0</v>
      </c>
    </row>
    <row r="219" spans="1:9" ht="41.4" hidden="1">
      <c r="A219" s="6" t="s">
        <v>17</v>
      </c>
      <c r="B219" s="8">
        <v>200</v>
      </c>
      <c r="C219" s="7" t="s">
        <v>70</v>
      </c>
      <c r="D219" s="7" t="s">
        <v>68</v>
      </c>
      <c r="E219" s="8" t="s">
        <v>128</v>
      </c>
      <c r="F219" s="8">
        <v>240</v>
      </c>
      <c r="G219" s="9"/>
      <c r="H219" s="9"/>
      <c r="I219" s="9"/>
    </row>
    <row r="220" spans="1:9" ht="41.4">
      <c r="A220" s="6" t="s">
        <v>57</v>
      </c>
      <c r="B220" s="8">
        <v>200</v>
      </c>
      <c r="C220" s="7" t="s">
        <v>70</v>
      </c>
      <c r="D220" s="7" t="s">
        <v>68</v>
      </c>
      <c r="E220" s="8" t="s">
        <v>235</v>
      </c>
      <c r="F220" s="8">
        <v>600</v>
      </c>
      <c r="G220" s="9">
        <f>G221</f>
        <v>3370.6</v>
      </c>
      <c r="H220" s="9">
        <f t="shared" ref="H220:I220" si="99">H221</f>
        <v>3380</v>
      </c>
      <c r="I220" s="9">
        <f t="shared" si="99"/>
        <v>3420</v>
      </c>
    </row>
    <row r="221" spans="1:9">
      <c r="A221" s="6" t="s">
        <v>58</v>
      </c>
      <c r="B221" s="8">
        <v>200</v>
      </c>
      <c r="C221" s="7" t="s">
        <v>70</v>
      </c>
      <c r="D221" s="7" t="s">
        <v>68</v>
      </c>
      <c r="E221" s="8" t="s">
        <v>235</v>
      </c>
      <c r="F221" s="8">
        <v>610</v>
      </c>
      <c r="G221" s="9">
        <v>3370.6</v>
      </c>
      <c r="H221" s="9">
        <v>3380</v>
      </c>
      <c r="I221" s="9">
        <v>3420</v>
      </c>
    </row>
    <row r="222" spans="1:9" ht="17.399999999999999" hidden="1" customHeight="1">
      <c r="A222" s="6" t="s">
        <v>29</v>
      </c>
      <c r="B222" s="8">
        <v>200</v>
      </c>
      <c r="C222" s="7" t="s">
        <v>70</v>
      </c>
      <c r="D222" s="7" t="s">
        <v>68</v>
      </c>
      <c r="E222" s="8" t="s">
        <v>128</v>
      </c>
      <c r="F222" s="8"/>
      <c r="G222" s="9">
        <f>G223</f>
        <v>0</v>
      </c>
      <c r="H222" s="69">
        <f t="shared" ref="H222:I223" si="100">H223</f>
        <v>0</v>
      </c>
      <c r="I222" s="69">
        <f t="shared" si="100"/>
        <v>0</v>
      </c>
    </row>
    <row r="223" spans="1:9" ht="27.6" hidden="1">
      <c r="A223" s="6" t="s">
        <v>32</v>
      </c>
      <c r="B223" s="8">
        <v>200</v>
      </c>
      <c r="C223" s="7" t="s">
        <v>70</v>
      </c>
      <c r="D223" s="7" t="s">
        <v>68</v>
      </c>
      <c r="E223" s="8" t="s">
        <v>128</v>
      </c>
      <c r="F223" s="8">
        <v>200</v>
      </c>
      <c r="G223" s="9">
        <f>G224</f>
        <v>0</v>
      </c>
      <c r="H223" s="69">
        <f t="shared" si="100"/>
        <v>0</v>
      </c>
      <c r="I223" s="69">
        <f t="shared" si="100"/>
        <v>0</v>
      </c>
    </row>
    <row r="224" spans="1:9" ht="41.4" hidden="1">
      <c r="A224" s="6" t="s">
        <v>17</v>
      </c>
      <c r="B224" s="8">
        <v>200</v>
      </c>
      <c r="C224" s="7" t="s">
        <v>70</v>
      </c>
      <c r="D224" s="7" t="s">
        <v>68</v>
      </c>
      <c r="E224" s="8" t="s">
        <v>128</v>
      </c>
      <c r="F224" s="8">
        <v>240</v>
      </c>
      <c r="G224" s="9">
        <v>0</v>
      </c>
      <c r="H224" s="69">
        <v>0</v>
      </c>
      <c r="I224" s="69">
        <v>0</v>
      </c>
    </row>
    <row r="225" spans="1:9" ht="41.4">
      <c r="A225" s="72" t="s">
        <v>129</v>
      </c>
      <c r="B225" s="73">
        <v>200</v>
      </c>
      <c r="C225" s="74" t="s">
        <v>70</v>
      </c>
      <c r="D225" s="74" t="s">
        <v>68</v>
      </c>
      <c r="E225" s="73" t="s">
        <v>49</v>
      </c>
      <c r="F225" s="73"/>
      <c r="G225" s="75">
        <f>G226</f>
        <v>1035.4000000000001</v>
      </c>
      <c r="H225" s="75">
        <f t="shared" ref="H225:I225" si="101">H226</f>
        <v>35.4</v>
      </c>
      <c r="I225" s="75">
        <f t="shared" si="101"/>
        <v>35.4</v>
      </c>
    </row>
    <row r="226" spans="1:9" ht="27.6">
      <c r="A226" s="6" t="s">
        <v>130</v>
      </c>
      <c r="B226" s="8">
        <v>200</v>
      </c>
      <c r="C226" s="7" t="s">
        <v>70</v>
      </c>
      <c r="D226" s="7" t="s">
        <v>68</v>
      </c>
      <c r="E226" s="8" t="s">
        <v>50</v>
      </c>
      <c r="F226" s="8"/>
      <c r="G226" s="9">
        <f>G227+G230</f>
        <v>1035.4000000000001</v>
      </c>
      <c r="H226" s="9">
        <f t="shared" ref="H226:I226" si="102">H227+H230</f>
        <v>35.4</v>
      </c>
      <c r="I226" s="9">
        <f t="shared" si="102"/>
        <v>35.4</v>
      </c>
    </row>
    <row r="227" spans="1:9" ht="27.6">
      <c r="A227" s="6" t="s">
        <v>234</v>
      </c>
      <c r="B227" s="8">
        <v>200</v>
      </c>
      <c r="C227" s="7" t="s">
        <v>70</v>
      </c>
      <c r="D227" s="7" t="s">
        <v>68</v>
      </c>
      <c r="E227" s="8" t="s">
        <v>233</v>
      </c>
      <c r="F227" s="8"/>
      <c r="G227" s="9">
        <f>G228</f>
        <v>35.4</v>
      </c>
      <c r="H227" s="9">
        <f t="shared" ref="H227:I227" si="103">H228</f>
        <v>35.4</v>
      </c>
      <c r="I227" s="9">
        <f t="shared" si="103"/>
        <v>35.4</v>
      </c>
    </row>
    <row r="228" spans="1:9" ht="27.6">
      <c r="A228" s="6" t="s">
        <v>32</v>
      </c>
      <c r="B228" s="8">
        <v>200</v>
      </c>
      <c r="C228" s="7" t="s">
        <v>70</v>
      </c>
      <c r="D228" s="7" t="s">
        <v>68</v>
      </c>
      <c r="E228" s="8" t="s">
        <v>233</v>
      </c>
      <c r="F228" s="8">
        <v>200</v>
      </c>
      <c r="G228" s="9">
        <f>G229</f>
        <v>35.4</v>
      </c>
      <c r="H228" s="9">
        <f t="shared" ref="H228:I228" si="104">H229</f>
        <v>35.4</v>
      </c>
      <c r="I228" s="9">
        <f t="shared" si="104"/>
        <v>35.4</v>
      </c>
    </row>
    <row r="229" spans="1:9" ht="41.4">
      <c r="A229" s="6" t="s">
        <v>17</v>
      </c>
      <c r="B229" s="8">
        <v>200</v>
      </c>
      <c r="C229" s="7" t="s">
        <v>70</v>
      </c>
      <c r="D229" s="7" t="s">
        <v>68</v>
      </c>
      <c r="E229" s="8" t="s">
        <v>233</v>
      </c>
      <c r="F229" s="8">
        <v>240</v>
      </c>
      <c r="G229" s="9">
        <v>35.4</v>
      </c>
      <c r="H229" s="9">
        <v>35.4</v>
      </c>
      <c r="I229" s="9">
        <v>35.4</v>
      </c>
    </row>
    <row r="230" spans="1:9" ht="32.4" customHeight="1">
      <c r="A230" s="6" t="s">
        <v>226</v>
      </c>
      <c r="B230" s="8">
        <v>200</v>
      </c>
      <c r="C230" s="7" t="s">
        <v>70</v>
      </c>
      <c r="D230" s="7" t="s">
        <v>68</v>
      </c>
      <c r="E230" s="8" t="s">
        <v>232</v>
      </c>
      <c r="F230" s="8"/>
      <c r="G230" s="9">
        <f>G231</f>
        <v>1000</v>
      </c>
      <c r="H230" s="9">
        <f t="shared" ref="H230:I230" si="105">H231</f>
        <v>0</v>
      </c>
      <c r="I230" s="9">
        <f t="shared" si="105"/>
        <v>0</v>
      </c>
    </row>
    <row r="231" spans="1:9" ht="41.4">
      <c r="A231" s="6" t="s">
        <v>57</v>
      </c>
      <c r="B231" s="8">
        <v>200</v>
      </c>
      <c r="C231" s="7" t="s">
        <v>70</v>
      </c>
      <c r="D231" s="7" t="s">
        <v>68</v>
      </c>
      <c r="E231" s="8" t="s">
        <v>232</v>
      </c>
      <c r="F231" s="8">
        <v>600</v>
      </c>
      <c r="G231" s="9">
        <f>G232</f>
        <v>1000</v>
      </c>
      <c r="H231" s="9">
        <f t="shared" ref="H231:I231" si="106">H232</f>
        <v>0</v>
      </c>
      <c r="I231" s="9">
        <f t="shared" si="106"/>
        <v>0</v>
      </c>
    </row>
    <row r="232" spans="1:9">
      <c r="A232" s="6" t="s">
        <v>58</v>
      </c>
      <c r="B232" s="8">
        <v>200</v>
      </c>
      <c r="C232" s="7" t="s">
        <v>70</v>
      </c>
      <c r="D232" s="7" t="s">
        <v>68</v>
      </c>
      <c r="E232" s="8" t="s">
        <v>232</v>
      </c>
      <c r="F232" s="8">
        <v>610</v>
      </c>
      <c r="G232" s="9">
        <v>1000</v>
      </c>
      <c r="H232" s="9">
        <v>0</v>
      </c>
      <c r="I232" s="9">
        <v>0</v>
      </c>
    </row>
    <row r="233" spans="1:9" ht="41.4">
      <c r="A233" s="72" t="s">
        <v>131</v>
      </c>
      <c r="B233" s="73">
        <v>200</v>
      </c>
      <c r="C233" s="74" t="s">
        <v>70</v>
      </c>
      <c r="D233" s="74" t="s">
        <v>68</v>
      </c>
      <c r="E233" s="73" t="s">
        <v>51</v>
      </c>
      <c r="F233" s="73"/>
      <c r="G233" s="75">
        <f>G234</f>
        <v>480</v>
      </c>
      <c r="H233" s="75">
        <f t="shared" ref="H233:I238" si="107">H234</f>
        <v>0</v>
      </c>
      <c r="I233" s="75">
        <f t="shared" si="107"/>
        <v>0</v>
      </c>
    </row>
    <row r="234" spans="1:9" ht="18.600000000000001" customHeight="1">
      <c r="A234" s="6" t="s">
        <v>132</v>
      </c>
      <c r="B234" s="8">
        <v>200</v>
      </c>
      <c r="C234" s="7" t="s">
        <v>70</v>
      </c>
      <c r="D234" s="7" t="s">
        <v>68</v>
      </c>
      <c r="E234" s="8" t="s">
        <v>52</v>
      </c>
      <c r="F234" s="8"/>
      <c r="G234" s="9">
        <f>G235+G238</f>
        <v>480</v>
      </c>
      <c r="H234" s="9">
        <f>H238</f>
        <v>0</v>
      </c>
      <c r="I234" s="9">
        <f>I238</f>
        <v>0</v>
      </c>
    </row>
    <row r="235" spans="1:9" ht="31.2" hidden="1" customHeight="1">
      <c r="A235" s="6" t="s">
        <v>284</v>
      </c>
      <c r="B235" s="8">
        <v>200</v>
      </c>
      <c r="C235" s="7" t="s">
        <v>70</v>
      </c>
      <c r="D235" s="7" t="s">
        <v>68</v>
      </c>
      <c r="E235" s="8" t="s">
        <v>283</v>
      </c>
      <c r="F235" s="8"/>
      <c r="G235" s="9">
        <f>G236</f>
        <v>0</v>
      </c>
      <c r="H235" s="9">
        <f t="shared" ref="H235:I235" si="108">H236</f>
        <v>0</v>
      </c>
      <c r="I235" s="9">
        <f t="shared" si="108"/>
        <v>0</v>
      </c>
    </row>
    <row r="236" spans="1:9" ht="34.799999999999997" hidden="1" customHeight="1">
      <c r="A236" s="6" t="s">
        <v>32</v>
      </c>
      <c r="B236" s="8">
        <v>200</v>
      </c>
      <c r="C236" s="7" t="s">
        <v>70</v>
      </c>
      <c r="D236" s="7" t="s">
        <v>68</v>
      </c>
      <c r="E236" s="8" t="s">
        <v>283</v>
      </c>
      <c r="F236" s="8">
        <v>200</v>
      </c>
      <c r="G236" s="9">
        <f>G237</f>
        <v>0</v>
      </c>
      <c r="H236" s="9">
        <f t="shared" ref="H236:I236" si="109">H237</f>
        <v>0</v>
      </c>
      <c r="I236" s="9">
        <f t="shared" si="109"/>
        <v>0</v>
      </c>
    </row>
    <row r="237" spans="1:9" ht="41.4" hidden="1">
      <c r="A237" s="6" t="s">
        <v>17</v>
      </c>
      <c r="B237" s="8">
        <v>200</v>
      </c>
      <c r="C237" s="7" t="s">
        <v>70</v>
      </c>
      <c r="D237" s="7" t="s">
        <v>68</v>
      </c>
      <c r="E237" s="8" t="s">
        <v>283</v>
      </c>
      <c r="F237" s="8">
        <v>240</v>
      </c>
      <c r="G237" s="9">
        <v>0</v>
      </c>
      <c r="H237" s="9">
        <v>0</v>
      </c>
      <c r="I237" s="9">
        <v>0</v>
      </c>
    </row>
    <row r="238" spans="1:9" ht="27.6">
      <c r="A238" s="6" t="s">
        <v>226</v>
      </c>
      <c r="B238" s="8">
        <v>200</v>
      </c>
      <c r="C238" s="7" t="s">
        <v>70</v>
      </c>
      <c r="D238" s="7" t="s">
        <v>68</v>
      </c>
      <c r="E238" s="8" t="s">
        <v>231</v>
      </c>
      <c r="F238" s="8"/>
      <c r="G238" s="9">
        <f>G239</f>
        <v>480</v>
      </c>
      <c r="H238" s="9">
        <f t="shared" si="107"/>
        <v>0</v>
      </c>
      <c r="I238" s="9">
        <f t="shared" si="107"/>
        <v>0</v>
      </c>
    </row>
    <row r="239" spans="1:9" ht="41.4">
      <c r="A239" s="6" t="s">
        <v>57</v>
      </c>
      <c r="B239" s="8">
        <v>200</v>
      </c>
      <c r="C239" s="7" t="s">
        <v>70</v>
      </c>
      <c r="D239" s="7" t="s">
        <v>68</v>
      </c>
      <c r="E239" s="8" t="s">
        <v>231</v>
      </c>
      <c r="F239" s="8">
        <v>600</v>
      </c>
      <c r="G239" s="9">
        <f>G240</f>
        <v>480</v>
      </c>
      <c r="H239" s="9">
        <f t="shared" ref="H239:I239" si="110">H240</f>
        <v>0</v>
      </c>
      <c r="I239" s="9">
        <f t="shared" si="110"/>
        <v>0</v>
      </c>
    </row>
    <row r="240" spans="1:9" ht="17.399999999999999" customHeight="1">
      <c r="A240" s="6" t="s">
        <v>58</v>
      </c>
      <c r="B240" s="8">
        <v>200</v>
      </c>
      <c r="C240" s="7" t="s">
        <v>70</v>
      </c>
      <c r="D240" s="7" t="s">
        <v>68</v>
      </c>
      <c r="E240" s="8" t="s">
        <v>231</v>
      </c>
      <c r="F240" s="8">
        <v>610</v>
      </c>
      <c r="G240" s="9">
        <v>480</v>
      </c>
      <c r="H240" s="9">
        <v>0</v>
      </c>
      <c r="I240" s="9">
        <v>0</v>
      </c>
    </row>
    <row r="241" spans="1:9" s="2" customFormat="1" ht="25.2" customHeight="1">
      <c r="A241" s="6" t="s">
        <v>24</v>
      </c>
      <c r="B241" s="8">
        <v>200</v>
      </c>
      <c r="C241" s="7" t="s">
        <v>70</v>
      </c>
      <c r="D241" s="7" t="s">
        <v>68</v>
      </c>
      <c r="E241" s="8" t="s">
        <v>96</v>
      </c>
      <c r="F241" s="31"/>
      <c r="G241" s="9">
        <f>G242+G249</f>
        <v>566.4</v>
      </c>
      <c r="H241" s="9">
        <f t="shared" ref="H241:I241" si="111">H242+H249</f>
        <v>0</v>
      </c>
      <c r="I241" s="9">
        <f t="shared" si="111"/>
        <v>0</v>
      </c>
    </row>
    <row r="242" spans="1:9" s="2" customFormat="1" ht="21.6" hidden="1" customHeight="1">
      <c r="A242" s="29" t="s">
        <v>97</v>
      </c>
      <c r="B242" s="8">
        <v>200</v>
      </c>
      <c r="C242" s="7" t="s">
        <v>70</v>
      </c>
      <c r="D242" s="7" t="s">
        <v>68</v>
      </c>
      <c r="E242" s="8" t="s">
        <v>98</v>
      </c>
      <c r="F242" s="31"/>
      <c r="G242" s="9">
        <f>G243+G246</f>
        <v>0</v>
      </c>
      <c r="H242" s="9">
        <f t="shared" ref="H242:I242" si="112">H243+H246</f>
        <v>0</v>
      </c>
      <c r="I242" s="9">
        <f t="shared" si="112"/>
        <v>0</v>
      </c>
    </row>
    <row r="243" spans="1:9" s="2" customFormat="1" ht="41.4" hidden="1" customHeight="1">
      <c r="A243" s="29" t="s">
        <v>266</v>
      </c>
      <c r="B243" s="8">
        <v>200</v>
      </c>
      <c r="C243" s="7" t="s">
        <v>70</v>
      </c>
      <c r="D243" s="7" t="s">
        <v>68</v>
      </c>
      <c r="E243" s="8" t="s">
        <v>265</v>
      </c>
      <c r="F243" s="31"/>
      <c r="G243" s="9">
        <f>G244</f>
        <v>0</v>
      </c>
      <c r="H243" s="9">
        <f t="shared" ref="H243:I244" si="113">H244</f>
        <v>0</v>
      </c>
      <c r="I243" s="9">
        <f t="shared" si="113"/>
        <v>0</v>
      </c>
    </row>
    <row r="244" spans="1:9" s="2" customFormat="1" ht="30" hidden="1" customHeight="1">
      <c r="A244" s="6" t="s">
        <v>32</v>
      </c>
      <c r="B244" s="8">
        <v>200</v>
      </c>
      <c r="C244" s="7" t="s">
        <v>70</v>
      </c>
      <c r="D244" s="7" t="s">
        <v>68</v>
      </c>
      <c r="E244" s="8" t="s">
        <v>265</v>
      </c>
      <c r="F244" s="8">
        <v>200</v>
      </c>
      <c r="G244" s="9">
        <f>G245</f>
        <v>0</v>
      </c>
      <c r="H244" s="9">
        <f t="shared" si="113"/>
        <v>0</v>
      </c>
      <c r="I244" s="9">
        <f t="shared" si="113"/>
        <v>0</v>
      </c>
    </row>
    <row r="245" spans="1:9" s="2" customFormat="1" ht="30" hidden="1" customHeight="1">
      <c r="A245" s="6" t="s">
        <v>17</v>
      </c>
      <c r="B245" s="8">
        <v>200</v>
      </c>
      <c r="C245" s="7" t="s">
        <v>70</v>
      </c>
      <c r="D245" s="7" t="s">
        <v>68</v>
      </c>
      <c r="E245" s="8" t="s">
        <v>265</v>
      </c>
      <c r="F245" s="8">
        <v>240</v>
      </c>
      <c r="G245" s="9">
        <v>0</v>
      </c>
      <c r="H245" s="9">
        <v>0</v>
      </c>
      <c r="I245" s="9">
        <v>0</v>
      </c>
    </row>
    <row r="246" spans="1:9" s="2" customFormat="1" ht="30" hidden="1" customHeight="1">
      <c r="A246" s="29" t="s">
        <v>115</v>
      </c>
      <c r="B246" s="8">
        <v>200</v>
      </c>
      <c r="C246" s="7" t="s">
        <v>70</v>
      </c>
      <c r="D246" s="7" t="s">
        <v>68</v>
      </c>
      <c r="E246" s="8" t="s">
        <v>116</v>
      </c>
      <c r="F246" s="31"/>
      <c r="G246" s="9">
        <f>G247</f>
        <v>0</v>
      </c>
      <c r="H246" s="9">
        <f t="shared" ref="H246:I247" si="114">H247</f>
        <v>0</v>
      </c>
      <c r="I246" s="9">
        <f t="shared" si="114"/>
        <v>0</v>
      </c>
    </row>
    <row r="247" spans="1:9" s="2" customFormat="1" ht="30" hidden="1" customHeight="1">
      <c r="A247" s="6" t="s">
        <v>32</v>
      </c>
      <c r="B247" s="8">
        <v>200</v>
      </c>
      <c r="C247" s="7" t="s">
        <v>70</v>
      </c>
      <c r="D247" s="7" t="s">
        <v>68</v>
      </c>
      <c r="E247" s="8" t="s">
        <v>116</v>
      </c>
      <c r="F247" s="8">
        <v>800</v>
      </c>
      <c r="G247" s="9">
        <f>G248</f>
        <v>0</v>
      </c>
      <c r="H247" s="9">
        <f t="shared" si="114"/>
        <v>0</v>
      </c>
      <c r="I247" s="9">
        <f t="shared" si="114"/>
        <v>0</v>
      </c>
    </row>
    <row r="248" spans="1:9" s="2" customFormat="1" ht="42.6" hidden="1" customHeight="1">
      <c r="A248" s="6" t="s">
        <v>17</v>
      </c>
      <c r="B248" s="8">
        <v>200</v>
      </c>
      <c r="C248" s="7" t="s">
        <v>70</v>
      </c>
      <c r="D248" s="7" t="s">
        <v>68</v>
      </c>
      <c r="E248" s="8" t="s">
        <v>116</v>
      </c>
      <c r="F248" s="8">
        <v>850</v>
      </c>
      <c r="G248" s="9">
        <v>0</v>
      </c>
      <c r="H248" s="9">
        <v>0</v>
      </c>
      <c r="I248" s="9">
        <v>0</v>
      </c>
    </row>
    <row r="249" spans="1:9" s="2" customFormat="1" ht="33.6" customHeight="1">
      <c r="A249" s="6" t="s">
        <v>286</v>
      </c>
      <c r="B249" s="8">
        <v>200</v>
      </c>
      <c r="C249" s="7" t="s">
        <v>70</v>
      </c>
      <c r="D249" s="7" t="s">
        <v>68</v>
      </c>
      <c r="E249" s="8" t="s">
        <v>285</v>
      </c>
      <c r="F249" s="8"/>
      <c r="G249" s="9">
        <f>G250+G253+G256+G259+G262+G265+G269+G271+G274</f>
        <v>566.4</v>
      </c>
      <c r="H249" s="9">
        <f t="shared" ref="H249:I249" si="115">H250+H253+H256+H259+H265+H269+H271+H274</f>
        <v>0</v>
      </c>
      <c r="I249" s="9">
        <f t="shared" si="115"/>
        <v>0</v>
      </c>
    </row>
    <row r="250" spans="1:9" s="2" customFormat="1" ht="42.6" hidden="1" customHeight="1">
      <c r="A250" s="6" t="s">
        <v>288</v>
      </c>
      <c r="B250" s="8">
        <v>200</v>
      </c>
      <c r="C250" s="7" t="s">
        <v>70</v>
      </c>
      <c r="D250" s="7" t="s">
        <v>68</v>
      </c>
      <c r="E250" s="8" t="s">
        <v>287</v>
      </c>
      <c r="F250" s="8"/>
      <c r="G250" s="9">
        <f>G251</f>
        <v>0</v>
      </c>
      <c r="H250" s="9">
        <f t="shared" ref="H250:I250" si="116">H251</f>
        <v>0</v>
      </c>
      <c r="I250" s="9">
        <f t="shared" si="116"/>
        <v>0</v>
      </c>
    </row>
    <row r="251" spans="1:9" s="2" customFormat="1" ht="42.6" hidden="1" customHeight="1">
      <c r="A251" s="6" t="s">
        <v>32</v>
      </c>
      <c r="B251" s="8">
        <v>200</v>
      </c>
      <c r="C251" s="7" t="s">
        <v>70</v>
      </c>
      <c r="D251" s="7" t="s">
        <v>68</v>
      </c>
      <c r="E251" s="8" t="s">
        <v>287</v>
      </c>
      <c r="F251" s="8">
        <v>200</v>
      </c>
      <c r="G251" s="9">
        <f>G252</f>
        <v>0</v>
      </c>
      <c r="H251" s="9">
        <f t="shared" ref="H251:I251" si="117">H252</f>
        <v>0</v>
      </c>
      <c r="I251" s="9">
        <f t="shared" si="117"/>
        <v>0</v>
      </c>
    </row>
    <row r="252" spans="1:9" s="2" customFormat="1" ht="42.6" hidden="1" customHeight="1">
      <c r="A252" s="6" t="s">
        <v>17</v>
      </c>
      <c r="B252" s="8">
        <v>200</v>
      </c>
      <c r="C252" s="7" t="s">
        <v>70</v>
      </c>
      <c r="D252" s="7" t="s">
        <v>68</v>
      </c>
      <c r="E252" s="8" t="s">
        <v>287</v>
      </c>
      <c r="F252" s="8">
        <v>240</v>
      </c>
      <c r="G252" s="9">
        <v>0</v>
      </c>
      <c r="H252" s="9">
        <v>0</v>
      </c>
      <c r="I252" s="9">
        <v>0</v>
      </c>
    </row>
    <row r="253" spans="1:9" s="2" customFormat="1" ht="42.6" hidden="1" customHeight="1">
      <c r="A253" s="6" t="s">
        <v>290</v>
      </c>
      <c r="B253" s="8">
        <v>200</v>
      </c>
      <c r="C253" s="7" t="s">
        <v>70</v>
      </c>
      <c r="D253" s="7" t="s">
        <v>68</v>
      </c>
      <c r="E253" s="8" t="s">
        <v>289</v>
      </c>
      <c r="F253" s="8"/>
      <c r="G253" s="9">
        <f>G254</f>
        <v>0</v>
      </c>
      <c r="H253" s="9">
        <f t="shared" ref="H253:I253" si="118">H254</f>
        <v>0</v>
      </c>
      <c r="I253" s="9">
        <f t="shared" si="118"/>
        <v>0</v>
      </c>
    </row>
    <row r="254" spans="1:9" s="2" customFormat="1" ht="42.6" hidden="1" customHeight="1">
      <c r="A254" s="6" t="s">
        <v>32</v>
      </c>
      <c r="B254" s="8">
        <v>200</v>
      </c>
      <c r="C254" s="7" t="s">
        <v>70</v>
      </c>
      <c r="D254" s="7" t="s">
        <v>68</v>
      </c>
      <c r="E254" s="8" t="s">
        <v>289</v>
      </c>
      <c r="F254" s="8">
        <v>200</v>
      </c>
      <c r="G254" s="9">
        <f>G255</f>
        <v>0</v>
      </c>
      <c r="H254" s="9">
        <f t="shared" ref="H254:I254" si="119">H255</f>
        <v>0</v>
      </c>
      <c r="I254" s="9">
        <f t="shared" si="119"/>
        <v>0</v>
      </c>
    </row>
    <row r="255" spans="1:9" s="2" customFormat="1" ht="42.6" hidden="1" customHeight="1">
      <c r="A255" s="6" t="s">
        <v>17</v>
      </c>
      <c r="B255" s="8">
        <v>200</v>
      </c>
      <c r="C255" s="7" t="s">
        <v>70</v>
      </c>
      <c r="D255" s="7" t="s">
        <v>68</v>
      </c>
      <c r="E255" s="8" t="s">
        <v>289</v>
      </c>
      <c r="F255" s="8">
        <v>240</v>
      </c>
      <c r="G255" s="9">
        <v>0</v>
      </c>
      <c r="H255" s="9">
        <v>0</v>
      </c>
      <c r="I255" s="9">
        <v>0</v>
      </c>
    </row>
    <row r="256" spans="1:9" s="2" customFormat="1" ht="71.400000000000006" customHeight="1">
      <c r="A256" s="61" t="s">
        <v>313</v>
      </c>
      <c r="B256" s="8">
        <v>200</v>
      </c>
      <c r="C256" s="7" t="s">
        <v>70</v>
      </c>
      <c r="D256" s="7" t="s">
        <v>68</v>
      </c>
      <c r="E256" s="8" t="s">
        <v>308</v>
      </c>
      <c r="F256" s="8"/>
      <c r="G256" s="9">
        <f>G257</f>
        <v>152</v>
      </c>
      <c r="H256" s="9">
        <f t="shared" ref="H256:I257" si="120">H257</f>
        <v>0</v>
      </c>
      <c r="I256" s="9">
        <f t="shared" si="120"/>
        <v>0</v>
      </c>
    </row>
    <row r="257" spans="1:9" s="2" customFormat="1" ht="35.4" customHeight="1">
      <c r="A257" s="6" t="s">
        <v>32</v>
      </c>
      <c r="B257" s="8">
        <v>200</v>
      </c>
      <c r="C257" s="7" t="s">
        <v>70</v>
      </c>
      <c r="D257" s="7" t="s">
        <v>68</v>
      </c>
      <c r="E257" s="8" t="s">
        <v>308</v>
      </c>
      <c r="F257" s="8">
        <v>200</v>
      </c>
      <c r="G257" s="9">
        <f>G258</f>
        <v>152</v>
      </c>
      <c r="H257" s="9">
        <f t="shared" si="120"/>
        <v>0</v>
      </c>
      <c r="I257" s="9">
        <f t="shared" si="120"/>
        <v>0</v>
      </c>
    </row>
    <row r="258" spans="1:9" s="2" customFormat="1" ht="46.2" customHeight="1">
      <c r="A258" s="6" t="s">
        <v>17</v>
      </c>
      <c r="B258" s="8">
        <v>200</v>
      </c>
      <c r="C258" s="7" t="s">
        <v>70</v>
      </c>
      <c r="D258" s="7" t="s">
        <v>68</v>
      </c>
      <c r="E258" s="8" t="s">
        <v>308</v>
      </c>
      <c r="F258" s="8">
        <v>240</v>
      </c>
      <c r="G258" s="9">
        <v>152</v>
      </c>
      <c r="H258" s="9">
        <v>0</v>
      </c>
      <c r="I258" s="9">
        <v>0</v>
      </c>
    </row>
    <row r="259" spans="1:9" s="2" customFormat="1" ht="61.2" customHeight="1">
      <c r="A259" s="61" t="s">
        <v>312</v>
      </c>
      <c r="B259" s="8">
        <v>200</v>
      </c>
      <c r="C259" s="7" t="s">
        <v>70</v>
      </c>
      <c r="D259" s="7" t="s">
        <v>68</v>
      </c>
      <c r="E259" s="8" t="s">
        <v>309</v>
      </c>
      <c r="F259" s="8"/>
      <c r="G259" s="9">
        <f>G260</f>
        <v>300</v>
      </c>
      <c r="H259" s="9">
        <f t="shared" ref="H259:I260" si="121">H260</f>
        <v>0</v>
      </c>
      <c r="I259" s="9">
        <f t="shared" si="121"/>
        <v>0</v>
      </c>
    </row>
    <row r="260" spans="1:9" s="2" customFormat="1" ht="35.4" customHeight="1">
      <c r="A260" s="6" t="s">
        <v>32</v>
      </c>
      <c r="B260" s="8">
        <v>200</v>
      </c>
      <c r="C260" s="7" t="s">
        <v>70</v>
      </c>
      <c r="D260" s="7" t="s">
        <v>68</v>
      </c>
      <c r="E260" s="8" t="s">
        <v>309</v>
      </c>
      <c r="F260" s="8">
        <v>200</v>
      </c>
      <c r="G260" s="9">
        <f>G261</f>
        <v>300</v>
      </c>
      <c r="H260" s="9">
        <f t="shared" si="121"/>
        <v>0</v>
      </c>
      <c r="I260" s="9">
        <f t="shared" si="121"/>
        <v>0</v>
      </c>
    </row>
    <row r="261" spans="1:9" s="2" customFormat="1" ht="46.2" customHeight="1">
      <c r="A261" s="6" t="s">
        <v>17</v>
      </c>
      <c r="B261" s="8">
        <v>200</v>
      </c>
      <c r="C261" s="7" t="s">
        <v>70</v>
      </c>
      <c r="D261" s="7" t="s">
        <v>68</v>
      </c>
      <c r="E261" s="8" t="s">
        <v>309</v>
      </c>
      <c r="F261" s="8">
        <v>240</v>
      </c>
      <c r="G261" s="9">
        <v>300</v>
      </c>
      <c r="H261" s="9">
        <v>0</v>
      </c>
      <c r="I261" s="9">
        <v>0</v>
      </c>
    </row>
    <row r="262" spans="1:9" s="2" customFormat="1" ht="61.8" customHeight="1">
      <c r="A262" s="61" t="s">
        <v>311</v>
      </c>
      <c r="B262" s="8">
        <v>200</v>
      </c>
      <c r="C262" s="7" t="s">
        <v>70</v>
      </c>
      <c r="D262" s="7" t="s">
        <v>68</v>
      </c>
      <c r="E262" s="8" t="s">
        <v>310</v>
      </c>
      <c r="F262" s="8"/>
      <c r="G262" s="9">
        <f t="shared" ref="G262:I263" si="122">G263</f>
        <v>114.4</v>
      </c>
      <c r="H262" s="9">
        <f t="shared" si="122"/>
        <v>0</v>
      </c>
      <c r="I262" s="9">
        <f t="shared" si="122"/>
        <v>0</v>
      </c>
    </row>
    <row r="263" spans="1:9" s="2" customFormat="1" ht="46.2" customHeight="1">
      <c r="A263" s="6" t="s">
        <v>32</v>
      </c>
      <c r="B263" s="8">
        <v>200</v>
      </c>
      <c r="C263" s="7" t="s">
        <v>70</v>
      </c>
      <c r="D263" s="7" t="s">
        <v>68</v>
      </c>
      <c r="E263" s="8" t="s">
        <v>310</v>
      </c>
      <c r="F263" s="8">
        <v>200</v>
      </c>
      <c r="G263" s="9">
        <f t="shared" si="122"/>
        <v>114.4</v>
      </c>
      <c r="H263" s="9">
        <f t="shared" si="122"/>
        <v>0</v>
      </c>
      <c r="I263" s="9">
        <f t="shared" si="122"/>
        <v>0</v>
      </c>
    </row>
    <row r="264" spans="1:9" s="2" customFormat="1" ht="46.2" customHeight="1">
      <c r="A264" s="6" t="s">
        <v>17</v>
      </c>
      <c r="B264" s="8">
        <v>200</v>
      </c>
      <c r="C264" s="7" t="s">
        <v>70</v>
      </c>
      <c r="D264" s="7" t="s">
        <v>68</v>
      </c>
      <c r="E264" s="8" t="s">
        <v>310</v>
      </c>
      <c r="F264" s="8">
        <v>240</v>
      </c>
      <c r="G264" s="9">
        <v>114.4</v>
      </c>
      <c r="H264" s="9">
        <v>0</v>
      </c>
      <c r="I264" s="9">
        <v>0</v>
      </c>
    </row>
    <row r="265" spans="1:9" s="2" customFormat="1" ht="59.4" hidden="1" customHeight="1">
      <c r="A265" s="71" t="s">
        <v>295</v>
      </c>
      <c r="B265" s="67">
        <v>200</v>
      </c>
      <c r="C265" s="68" t="s">
        <v>70</v>
      </c>
      <c r="D265" s="68" t="s">
        <v>68</v>
      </c>
      <c r="E265" s="67" t="s">
        <v>294</v>
      </c>
      <c r="F265" s="67"/>
      <c r="G265" s="69">
        <f>G266</f>
        <v>0</v>
      </c>
      <c r="H265" s="69">
        <f t="shared" ref="H265:I266" si="123">H266</f>
        <v>0</v>
      </c>
      <c r="I265" s="69">
        <f t="shared" si="123"/>
        <v>0</v>
      </c>
    </row>
    <row r="266" spans="1:9" s="2" customFormat="1" ht="37.799999999999997" hidden="1" customHeight="1">
      <c r="A266" s="66" t="s">
        <v>32</v>
      </c>
      <c r="B266" s="67">
        <v>200</v>
      </c>
      <c r="C266" s="68" t="s">
        <v>70</v>
      </c>
      <c r="D266" s="68" t="s">
        <v>68</v>
      </c>
      <c r="E266" s="67" t="s">
        <v>294</v>
      </c>
      <c r="F266" s="67">
        <v>200</v>
      </c>
      <c r="G266" s="69">
        <f>G267</f>
        <v>0</v>
      </c>
      <c r="H266" s="69">
        <f t="shared" si="123"/>
        <v>0</v>
      </c>
      <c r="I266" s="69">
        <f t="shared" si="123"/>
        <v>0</v>
      </c>
    </row>
    <row r="267" spans="1:9" s="2" customFormat="1" ht="46.2" hidden="1" customHeight="1">
      <c r="A267" s="66" t="s">
        <v>17</v>
      </c>
      <c r="B267" s="67">
        <v>200</v>
      </c>
      <c r="C267" s="68" t="s">
        <v>70</v>
      </c>
      <c r="D267" s="68" t="s">
        <v>68</v>
      </c>
      <c r="E267" s="67" t="s">
        <v>294</v>
      </c>
      <c r="F267" s="67">
        <v>240</v>
      </c>
      <c r="G267" s="69">
        <v>0</v>
      </c>
      <c r="H267" s="69">
        <v>0</v>
      </c>
      <c r="I267" s="69">
        <v>0</v>
      </c>
    </row>
    <row r="268" spans="1:9" s="2" customFormat="1" ht="47.4" hidden="1" customHeight="1">
      <c r="A268" s="70" t="s">
        <v>279</v>
      </c>
      <c r="B268" s="67">
        <v>200</v>
      </c>
      <c r="C268" s="68" t="s">
        <v>70</v>
      </c>
      <c r="D268" s="68" t="s">
        <v>68</v>
      </c>
      <c r="E268" s="67" t="s">
        <v>296</v>
      </c>
      <c r="F268" s="67"/>
      <c r="G268" s="69">
        <f>G269</f>
        <v>0</v>
      </c>
      <c r="H268" s="69">
        <f t="shared" ref="H268:I269" si="124">H269</f>
        <v>0</v>
      </c>
      <c r="I268" s="69">
        <f t="shared" si="124"/>
        <v>0</v>
      </c>
    </row>
    <row r="269" spans="1:9" s="2" customFormat="1" ht="38.4" hidden="1" customHeight="1">
      <c r="A269" s="66" t="s">
        <v>32</v>
      </c>
      <c r="B269" s="67">
        <v>200</v>
      </c>
      <c r="C269" s="68" t="s">
        <v>70</v>
      </c>
      <c r="D269" s="68" t="s">
        <v>68</v>
      </c>
      <c r="E269" s="67" t="s">
        <v>296</v>
      </c>
      <c r="F269" s="67">
        <v>200</v>
      </c>
      <c r="G269" s="69">
        <f>G270</f>
        <v>0</v>
      </c>
      <c r="H269" s="69">
        <f t="shared" si="124"/>
        <v>0</v>
      </c>
      <c r="I269" s="69">
        <f t="shared" si="124"/>
        <v>0</v>
      </c>
    </row>
    <row r="270" spans="1:9" s="2" customFormat="1" ht="43.2" hidden="1" customHeight="1">
      <c r="A270" s="66" t="s">
        <v>17</v>
      </c>
      <c r="B270" s="67">
        <v>200</v>
      </c>
      <c r="C270" s="68" t="s">
        <v>70</v>
      </c>
      <c r="D270" s="68" t="s">
        <v>68</v>
      </c>
      <c r="E270" s="67" t="s">
        <v>296</v>
      </c>
      <c r="F270" s="67">
        <v>240</v>
      </c>
      <c r="G270" s="69">
        <v>0</v>
      </c>
      <c r="H270" s="69">
        <v>0</v>
      </c>
      <c r="I270" s="69">
        <v>0</v>
      </c>
    </row>
    <row r="271" spans="1:9" s="2" customFormat="1" ht="63" hidden="1" customHeight="1">
      <c r="A271" s="70" t="s">
        <v>298</v>
      </c>
      <c r="B271" s="67">
        <v>200</v>
      </c>
      <c r="C271" s="68" t="s">
        <v>70</v>
      </c>
      <c r="D271" s="68" t="s">
        <v>68</v>
      </c>
      <c r="E271" s="67" t="s">
        <v>297</v>
      </c>
      <c r="F271" s="67"/>
      <c r="G271" s="69">
        <f>G272</f>
        <v>0</v>
      </c>
      <c r="H271" s="69">
        <f t="shared" ref="H271:I272" si="125">H272</f>
        <v>0</v>
      </c>
      <c r="I271" s="69">
        <f t="shared" si="125"/>
        <v>0</v>
      </c>
    </row>
    <row r="272" spans="1:9" s="2" customFormat="1" ht="37.200000000000003" hidden="1" customHeight="1">
      <c r="A272" s="66" t="s">
        <v>32</v>
      </c>
      <c r="B272" s="67">
        <v>200</v>
      </c>
      <c r="C272" s="68" t="s">
        <v>70</v>
      </c>
      <c r="D272" s="68" t="s">
        <v>68</v>
      </c>
      <c r="E272" s="67" t="s">
        <v>297</v>
      </c>
      <c r="F272" s="67">
        <v>200</v>
      </c>
      <c r="G272" s="69">
        <f>G273</f>
        <v>0</v>
      </c>
      <c r="H272" s="69">
        <f t="shared" si="125"/>
        <v>0</v>
      </c>
      <c r="I272" s="69">
        <f t="shared" si="125"/>
        <v>0</v>
      </c>
    </row>
    <row r="273" spans="1:9" s="2" customFormat="1" ht="46.2" hidden="1" customHeight="1">
      <c r="A273" s="66" t="s">
        <v>17</v>
      </c>
      <c r="B273" s="67">
        <v>200</v>
      </c>
      <c r="C273" s="68" t="s">
        <v>70</v>
      </c>
      <c r="D273" s="68" t="s">
        <v>68</v>
      </c>
      <c r="E273" s="67" t="s">
        <v>297</v>
      </c>
      <c r="F273" s="67">
        <v>240</v>
      </c>
      <c r="G273" s="69">
        <v>0</v>
      </c>
      <c r="H273" s="69">
        <v>0</v>
      </c>
      <c r="I273" s="69">
        <v>0</v>
      </c>
    </row>
    <row r="274" spans="1:9" s="2" customFormat="1" ht="47.4" hidden="1" customHeight="1">
      <c r="A274" s="66" t="s">
        <v>279</v>
      </c>
      <c r="B274" s="67">
        <v>200</v>
      </c>
      <c r="C274" s="68" t="s">
        <v>70</v>
      </c>
      <c r="D274" s="68" t="s">
        <v>68</v>
      </c>
      <c r="E274" s="67" t="s">
        <v>299</v>
      </c>
      <c r="F274" s="67"/>
      <c r="G274" s="69">
        <f>G275</f>
        <v>0</v>
      </c>
      <c r="H274" s="69">
        <f t="shared" ref="H274:I275" si="126">H275</f>
        <v>0</v>
      </c>
      <c r="I274" s="69">
        <f t="shared" si="126"/>
        <v>0</v>
      </c>
    </row>
    <row r="275" spans="1:9" s="2" customFormat="1" ht="38.4" hidden="1" customHeight="1">
      <c r="A275" s="66" t="s">
        <v>32</v>
      </c>
      <c r="B275" s="67">
        <v>200</v>
      </c>
      <c r="C275" s="68" t="s">
        <v>70</v>
      </c>
      <c r="D275" s="68" t="s">
        <v>68</v>
      </c>
      <c r="E275" s="67" t="s">
        <v>299</v>
      </c>
      <c r="F275" s="67">
        <v>200</v>
      </c>
      <c r="G275" s="69">
        <f>G276</f>
        <v>0</v>
      </c>
      <c r="H275" s="69">
        <f t="shared" si="126"/>
        <v>0</v>
      </c>
      <c r="I275" s="69">
        <f t="shared" si="126"/>
        <v>0</v>
      </c>
    </row>
    <row r="276" spans="1:9" s="2" customFormat="1" ht="46.2" hidden="1" customHeight="1">
      <c r="A276" s="66" t="s">
        <v>17</v>
      </c>
      <c r="B276" s="67">
        <v>200</v>
      </c>
      <c r="C276" s="68" t="s">
        <v>70</v>
      </c>
      <c r="D276" s="68" t="s">
        <v>68</v>
      </c>
      <c r="E276" s="67" t="s">
        <v>299</v>
      </c>
      <c r="F276" s="67">
        <v>240</v>
      </c>
      <c r="G276" s="69">
        <v>0</v>
      </c>
      <c r="H276" s="69">
        <v>0</v>
      </c>
      <c r="I276" s="69">
        <v>0</v>
      </c>
    </row>
    <row r="277" spans="1:9" s="35" customFormat="1" ht="30" customHeight="1">
      <c r="A277" s="33" t="s">
        <v>264</v>
      </c>
      <c r="B277" s="16">
        <v>200</v>
      </c>
      <c r="C277" s="17" t="s">
        <v>70</v>
      </c>
      <c r="D277" s="17" t="s">
        <v>70</v>
      </c>
      <c r="E277" s="34"/>
      <c r="F277" s="34"/>
      <c r="G277" s="27">
        <f>G278</f>
        <v>520</v>
      </c>
      <c r="H277" s="27">
        <f t="shared" ref="H277:I277" si="127">H278</f>
        <v>0</v>
      </c>
      <c r="I277" s="27">
        <f t="shared" si="127"/>
        <v>0</v>
      </c>
    </row>
    <row r="278" spans="1:9" s="2" customFormat="1" ht="30" customHeight="1">
      <c r="A278" s="76" t="s">
        <v>190</v>
      </c>
      <c r="B278" s="77">
        <v>200</v>
      </c>
      <c r="C278" s="78" t="s">
        <v>70</v>
      </c>
      <c r="D278" s="78" t="s">
        <v>70</v>
      </c>
      <c r="E278" s="77" t="s">
        <v>191</v>
      </c>
      <c r="F278" s="80"/>
      <c r="G278" s="79">
        <f>G279</f>
        <v>520</v>
      </c>
      <c r="H278" s="79">
        <f t="shared" ref="H278:I278" si="128">H279</f>
        <v>0</v>
      </c>
      <c r="I278" s="79">
        <f t="shared" si="128"/>
        <v>0</v>
      </c>
    </row>
    <row r="279" spans="1:9" s="2" customFormat="1" ht="56.4" customHeight="1">
      <c r="A279" s="6" t="s">
        <v>201</v>
      </c>
      <c r="B279" s="8">
        <v>200</v>
      </c>
      <c r="C279" s="7" t="s">
        <v>70</v>
      </c>
      <c r="D279" s="7" t="s">
        <v>70</v>
      </c>
      <c r="E279" s="8" t="s">
        <v>200</v>
      </c>
      <c r="F279" s="31"/>
      <c r="G279" s="9">
        <f>G280+G283</f>
        <v>520</v>
      </c>
      <c r="H279" s="9">
        <f t="shared" ref="H279:I279" si="129">H283</f>
        <v>0</v>
      </c>
      <c r="I279" s="9">
        <f t="shared" si="129"/>
        <v>0</v>
      </c>
    </row>
    <row r="280" spans="1:9" s="2" customFormat="1" ht="36" customHeight="1">
      <c r="A280" s="6" t="s">
        <v>240</v>
      </c>
      <c r="B280" s="8">
        <v>200</v>
      </c>
      <c r="C280" s="7" t="s">
        <v>70</v>
      </c>
      <c r="D280" s="7" t="s">
        <v>70</v>
      </c>
      <c r="E280" s="8" t="s">
        <v>241</v>
      </c>
      <c r="F280" s="31"/>
      <c r="G280" s="9">
        <f>G281</f>
        <v>520</v>
      </c>
      <c r="H280" s="9">
        <f t="shared" ref="H280:I280" si="130">H281</f>
        <v>0</v>
      </c>
      <c r="I280" s="9">
        <f t="shared" si="130"/>
        <v>0</v>
      </c>
    </row>
    <row r="281" spans="1:9" s="2" customFormat="1" ht="30" customHeight="1">
      <c r="A281" s="6" t="s">
        <v>121</v>
      </c>
      <c r="B281" s="8">
        <v>200</v>
      </c>
      <c r="C281" s="7" t="s">
        <v>70</v>
      </c>
      <c r="D281" s="7" t="s">
        <v>70</v>
      </c>
      <c r="E281" s="8" t="s">
        <v>241</v>
      </c>
      <c r="F281" s="8">
        <v>400</v>
      </c>
      <c r="G281" s="9">
        <f>G282</f>
        <v>520</v>
      </c>
      <c r="H281" s="9">
        <f t="shared" ref="H281:I281" si="131">H282</f>
        <v>0</v>
      </c>
      <c r="I281" s="9">
        <f t="shared" si="131"/>
        <v>0</v>
      </c>
    </row>
    <row r="282" spans="1:9" s="2" customFormat="1" ht="27" customHeight="1">
      <c r="A282" s="6" t="s">
        <v>122</v>
      </c>
      <c r="B282" s="8">
        <v>200</v>
      </c>
      <c r="C282" s="7" t="s">
        <v>70</v>
      </c>
      <c r="D282" s="7" t="s">
        <v>70</v>
      </c>
      <c r="E282" s="8" t="s">
        <v>241</v>
      </c>
      <c r="F282" s="8">
        <v>410</v>
      </c>
      <c r="G282" s="9">
        <v>520</v>
      </c>
      <c r="H282" s="9">
        <v>0</v>
      </c>
      <c r="I282" s="9">
        <v>0</v>
      </c>
    </row>
    <row r="283" spans="1:9" ht="72" hidden="1" customHeight="1">
      <c r="A283" s="15" t="s">
        <v>262</v>
      </c>
      <c r="B283" s="8">
        <v>200</v>
      </c>
      <c r="C283" s="7" t="s">
        <v>70</v>
      </c>
      <c r="D283" s="7" t="s">
        <v>70</v>
      </c>
      <c r="E283" s="8" t="s">
        <v>207</v>
      </c>
      <c r="F283" s="8"/>
      <c r="G283" s="9">
        <f t="shared" ref="G283:I284" si="132">G284</f>
        <v>0</v>
      </c>
      <c r="H283" s="9">
        <f t="shared" si="132"/>
        <v>0</v>
      </c>
      <c r="I283" s="9">
        <f t="shared" si="132"/>
        <v>0</v>
      </c>
    </row>
    <row r="284" spans="1:9" ht="27.6" hidden="1">
      <c r="A284" s="6" t="s">
        <v>121</v>
      </c>
      <c r="B284" s="8">
        <v>200</v>
      </c>
      <c r="C284" s="7" t="s">
        <v>70</v>
      </c>
      <c r="D284" s="7" t="s">
        <v>70</v>
      </c>
      <c r="E284" s="8" t="s">
        <v>207</v>
      </c>
      <c r="F284" s="8">
        <v>400</v>
      </c>
      <c r="G284" s="9">
        <f t="shared" si="132"/>
        <v>0</v>
      </c>
      <c r="H284" s="9">
        <f t="shared" si="132"/>
        <v>0</v>
      </c>
      <c r="I284" s="9">
        <f t="shared" si="132"/>
        <v>0</v>
      </c>
    </row>
    <row r="285" spans="1:9" ht="18" hidden="1" customHeight="1">
      <c r="A285" s="6" t="s">
        <v>122</v>
      </c>
      <c r="B285" s="8">
        <v>200</v>
      </c>
      <c r="C285" s="7" t="s">
        <v>70</v>
      </c>
      <c r="D285" s="7" t="s">
        <v>70</v>
      </c>
      <c r="E285" s="8" t="s">
        <v>207</v>
      </c>
      <c r="F285" s="8">
        <v>410</v>
      </c>
      <c r="G285" s="9">
        <v>0</v>
      </c>
      <c r="H285" s="9">
        <v>0</v>
      </c>
      <c r="I285" s="9">
        <v>0</v>
      </c>
    </row>
    <row r="286" spans="1:9" ht="23.4" customHeight="1">
      <c r="A286" s="26" t="s">
        <v>81</v>
      </c>
      <c r="B286" s="16">
        <v>200</v>
      </c>
      <c r="C286" s="17" t="s">
        <v>72</v>
      </c>
      <c r="D286" s="17"/>
      <c r="E286" s="16"/>
      <c r="F286" s="16"/>
      <c r="G286" s="27">
        <f>G287</f>
        <v>22280.7</v>
      </c>
      <c r="H286" s="27">
        <f t="shared" ref="H286:I286" si="133">H287</f>
        <v>16650</v>
      </c>
      <c r="I286" s="27">
        <f t="shared" si="133"/>
        <v>16800</v>
      </c>
    </row>
    <row r="287" spans="1:9" ht="24" customHeight="1">
      <c r="A287" s="26" t="s">
        <v>53</v>
      </c>
      <c r="B287" s="16">
        <v>200</v>
      </c>
      <c r="C287" s="17" t="s">
        <v>72</v>
      </c>
      <c r="D287" s="17" t="s">
        <v>66</v>
      </c>
      <c r="E287" s="16"/>
      <c r="F287" s="16"/>
      <c r="G287" s="27">
        <f>G288+G315</f>
        <v>22280.7</v>
      </c>
      <c r="H287" s="27">
        <f>H288+H315</f>
        <v>16650</v>
      </c>
      <c r="I287" s="27">
        <f>I288+I315</f>
        <v>16800</v>
      </c>
    </row>
    <row r="288" spans="1:9" ht="41.4">
      <c r="A288" s="76" t="s">
        <v>171</v>
      </c>
      <c r="B288" s="77">
        <v>200</v>
      </c>
      <c r="C288" s="78" t="s">
        <v>72</v>
      </c>
      <c r="D288" s="78" t="s">
        <v>66</v>
      </c>
      <c r="E288" s="77" t="s">
        <v>54</v>
      </c>
      <c r="F288" s="77"/>
      <c r="G288" s="79">
        <f>G289</f>
        <v>22280.7</v>
      </c>
      <c r="H288" s="79">
        <f t="shared" ref="H288:I288" si="134">H289</f>
        <v>16650</v>
      </c>
      <c r="I288" s="79">
        <f t="shared" si="134"/>
        <v>16800</v>
      </c>
    </row>
    <row r="289" spans="1:9" ht="27.6">
      <c r="A289" s="72" t="s">
        <v>134</v>
      </c>
      <c r="B289" s="73">
        <v>200</v>
      </c>
      <c r="C289" s="74" t="s">
        <v>72</v>
      </c>
      <c r="D289" s="74" t="s">
        <v>66</v>
      </c>
      <c r="E289" s="73" t="s">
        <v>55</v>
      </c>
      <c r="F289" s="73"/>
      <c r="G289" s="75">
        <f>G290+G294+G304+G298+G311</f>
        <v>22280.7</v>
      </c>
      <c r="H289" s="75">
        <f t="shared" ref="H289:I289" si="135">H290+H294+H304+H298+H311</f>
        <v>16650</v>
      </c>
      <c r="I289" s="75">
        <f t="shared" si="135"/>
        <v>16800</v>
      </c>
    </row>
    <row r="290" spans="1:9" ht="45" customHeight="1">
      <c r="A290" s="6" t="s">
        <v>135</v>
      </c>
      <c r="B290" s="8">
        <v>200</v>
      </c>
      <c r="C290" s="7" t="s">
        <v>72</v>
      </c>
      <c r="D290" s="7" t="s">
        <v>66</v>
      </c>
      <c r="E290" s="8" t="s">
        <v>56</v>
      </c>
      <c r="F290" s="8"/>
      <c r="G290" s="9">
        <f>G291</f>
        <v>16500.900000000001</v>
      </c>
      <c r="H290" s="9">
        <f t="shared" ref="H290:I292" si="136">H291</f>
        <v>16650</v>
      </c>
      <c r="I290" s="9">
        <f t="shared" si="136"/>
        <v>16800</v>
      </c>
    </row>
    <row r="291" spans="1:9" ht="27.6">
      <c r="A291" s="6" t="s">
        <v>226</v>
      </c>
      <c r="B291" s="8">
        <v>200</v>
      </c>
      <c r="C291" s="7" t="s">
        <v>72</v>
      </c>
      <c r="D291" s="7" t="s">
        <v>66</v>
      </c>
      <c r="E291" s="8" t="s">
        <v>230</v>
      </c>
      <c r="F291" s="8"/>
      <c r="G291" s="9">
        <f>G292</f>
        <v>16500.900000000001</v>
      </c>
      <c r="H291" s="9">
        <f t="shared" si="136"/>
        <v>16650</v>
      </c>
      <c r="I291" s="9">
        <f t="shared" si="136"/>
        <v>16800</v>
      </c>
    </row>
    <row r="292" spans="1:9" ht="41.4">
      <c r="A292" s="6" t="s">
        <v>57</v>
      </c>
      <c r="B292" s="8">
        <v>200</v>
      </c>
      <c r="C292" s="7" t="s">
        <v>72</v>
      </c>
      <c r="D292" s="7" t="s">
        <v>66</v>
      </c>
      <c r="E292" s="8" t="s">
        <v>230</v>
      </c>
      <c r="F292" s="8">
        <v>600</v>
      </c>
      <c r="G292" s="9">
        <f>G293</f>
        <v>16500.900000000001</v>
      </c>
      <c r="H292" s="9">
        <f t="shared" si="136"/>
        <v>16650</v>
      </c>
      <c r="I292" s="9">
        <f t="shared" si="136"/>
        <v>16800</v>
      </c>
    </row>
    <row r="293" spans="1:9">
      <c r="A293" s="6" t="s">
        <v>58</v>
      </c>
      <c r="B293" s="8">
        <v>200</v>
      </c>
      <c r="C293" s="7" t="s">
        <v>72</v>
      </c>
      <c r="D293" s="7" t="s">
        <v>66</v>
      </c>
      <c r="E293" s="8" t="s">
        <v>230</v>
      </c>
      <c r="F293" s="8">
        <v>620</v>
      </c>
      <c r="G293" s="9">
        <v>16500.900000000001</v>
      </c>
      <c r="H293" s="9">
        <v>16650</v>
      </c>
      <c r="I293" s="9">
        <v>16800</v>
      </c>
    </row>
    <row r="294" spans="1:9" ht="27.6">
      <c r="A294" s="6" t="s">
        <v>182</v>
      </c>
      <c r="B294" s="8">
        <v>200</v>
      </c>
      <c r="C294" s="7" t="s">
        <v>72</v>
      </c>
      <c r="D294" s="7" t="s">
        <v>66</v>
      </c>
      <c r="E294" s="8" t="s">
        <v>59</v>
      </c>
      <c r="F294" s="8"/>
      <c r="G294" s="9">
        <f>G295</f>
        <v>380</v>
      </c>
      <c r="H294" s="9">
        <f t="shared" ref="H294:I294" si="137">H295</f>
        <v>0</v>
      </c>
      <c r="I294" s="9">
        <f t="shared" si="137"/>
        <v>0</v>
      </c>
    </row>
    <row r="295" spans="1:9" ht="27.6">
      <c r="A295" s="6" t="s">
        <v>229</v>
      </c>
      <c r="B295" s="8">
        <v>200</v>
      </c>
      <c r="C295" s="7" t="s">
        <v>72</v>
      </c>
      <c r="D295" s="7" t="s">
        <v>66</v>
      </c>
      <c r="E295" s="8" t="s">
        <v>228</v>
      </c>
      <c r="F295" s="8"/>
      <c r="G295" s="9">
        <f>G296</f>
        <v>380</v>
      </c>
      <c r="H295" s="9">
        <f t="shared" ref="H295:I296" si="138">H296</f>
        <v>0</v>
      </c>
      <c r="I295" s="9">
        <f t="shared" si="138"/>
        <v>0</v>
      </c>
    </row>
    <row r="296" spans="1:9" ht="41.4">
      <c r="A296" s="6" t="s">
        <v>57</v>
      </c>
      <c r="B296" s="8">
        <v>200</v>
      </c>
      <c r="C296" s="7" t="s">
        <v>72</v>
      </c>
      <c r="D296" s="7" t="s">
        <v>66</v>
      </c>
      <c r="E296" s="8" t="s">
        <v>228</v>
      </c>
      <c r="F296" s="8">
        <v>600</v>
      </c>
      <c r="G296" s="9">
        <f>G297</f>
        <v>380</v>
      </c>
      <c r="H296" s="9">
        <f t="shared" si="138"/>
        <v>0</v>
      </c>
      <c r="I296" s="9">
        <f t="shared" si="138"/>
        <v>0</v>
      </c>
    </row>
    <row r="297" spans="1:9">
      <c r="A297" s="6" t="s">
        <v>58</v>
      </c>
      <c r="B297" s="8">
        <v>200</v>
      </c>
      <c r="C297" s="7" t="s">
        <v>72</v>
      </c>
      <c r="D297" s="7" t="s">
        <v>66</v>
      </c>
      <c r="E297" s="8" t="s">
        <v>228</v>
      </c>
      <c r="F297" s="8">
        <v>620</v>
      </c>
      <c r="G297" s="9">
        <v>380</v>
      </c>
      <c r="H297" s="9">
        <v>0</v>
      </c>
      <c r="I297" s="9">
        <v>0</v>
      </c>
    </row>
    <row r="298" spans="1:9" ht="82.5" hidden="1" customHeight="1">
      <c r="A298" s="66" t="s">
        <v>216</v>
      </c>
      <c r="B298" s="67">
        <v>200</v>
      </c>
      <c r="C298" s="68" t="s">
        <v>72</v>
      </c>
      <c r="D298" s="68" t="s">
        <v>66</v>
      </c>
      <c r="E298" s="67" t="s">
        <v>215</v>
      </c>
      <c r="F298" s="67"/>
      <c r="G298" s="69">
        <f>G299</f>
        <v>0</v>
      </c>
      <c r="H298" s="69">
        <f t="shared" ref="H298:I302" si="139">H299</f>
        <v>0</v>
      </c>
      <c r="I298" s="69">
        <f t="shared" si="139"/>
        <v>0</v>
      </c>
    </row>
    <row r="299" spans="1:9" ht="41.4" hidden="1">
      <c r="A299" s="66" t="s">
        <v>209</v>
      </c>
      <c r="B299" s="67">
        <v>200</v>
      </c>
      <c r="C299" s="68" t="s">
        <v>72</v>
      </c>
      <c r="D299" s="68" t="s">
        <v>66</v>
      </c>
      <c r="E299" s="67" t="s">
        <v>215</v>
      </c>
      <c r="F299" s="67"/>
      <c r="G299" s="69">
        <f>G300+G302</f>
        <v>0</v>
      </c>
      <c r="H299" s="69">
        <f>H302</f>
        <v>0</v>
      </c>
      <c r="I299" s="69">
        <f>I302</f>
        <v>0</v>
      </c>
    </row>
    <row r="300" spans="1:9" ht="27.6" hidden="1">
      <c r="A300" s="66" t="s">
        <v>32</v>
      </c>
      <c r="B300" s="67">
        <v>200</v>
      </c>
      <c r="C300" s="68" t="s">
        <v>72</v>
      </c>
      <c r="D300" s="68" t="s">
        <v>66</v>
      </c>
      <c r="E300" s="67" t="s">
        <v>215</v>
      </c>
      <c r="F300" s="67">
        <v>200</v>
      </c>
      <c r="G300" s="69">
        <f>G301</f>
        <v>0</v>
      </c>
      <c r="H300" s="69">
        <f t="shared" ref="H300:I300" si="140">H301</f>
        <v>0</v>
      </c>
      <c r="I300" s="69">
        <f t="shared" si="140"/>
        <v>0</v>
      </c>
    </row>
    <row r="301" spans="1:9" ht="41.4" hidden="1">
      <c r="A301" s="66" t="s">
        <v>17</v>
      </c>
      <c r="B301" s="67">
        <v>200</v>
      </c>
      <c r="C301" s="68" t="s">
        <v>72</v>
      </c>
      <c r="D301" s="68" t="s">
        <v>66</v>
      </c>
      <c r="E301" s="67" t="s">
        <v>215</v>
      </c>
      <c r="F301" s="67">
        <v>240</v>
      </c>
      <c r="G301" s="69"/>
      <c r="H301" s="69"/>
      <c r="I301" s="69"/>
    </row>
    <row r="302" spans="1:9" ht="41.4" hidden="1">
      <c r="A302" s="66" t="s">
        <v>57</v>
      </c>
      <c r="B302" s="67">
        <v>200</v>
      </c>
      <c r="C302" s="68" t="s">
        <v>72</v>
      </c>
      <c r="D302" s="68" t="s">
        <v>66</v>
      </c>
      <c r="E302" s="67" t="s">
        <v>215</v>
      </c>
      <c r="F302" s="67">
        <v>600</v>
      </c>
      <c r="G302" s="69">
        <f>G303</f>
        <v>0</v>
      </c>
      <c r="H302" s="69">
        <f t="shared" si="139"/>
        <v>0</v>
      </c>
      <c r="I302" s="69">
        <f t="shared" si="139"/>
        <v>0</v>
      </c>
    </row>
    <row r="303" spans="1:9" hidden="1">
      <c r="A303" s="66" t="s">
        <v>58</v>
      </c>
      <c r="B303" s="67">
        <v>200</v>
      </c>
      <c r="C303" s="68" t="s">
        <v>72</v>
      </c>
      <c r="D303" s="68" t="s">
        <v>66</v>
      </c>
      <c r="E303" s="67" t="s">
        <v>215</v>
      </c>
      <c r="F303" s="67">
        <v>610</v>
      </c>
      <c r="G303" s="69"/>
      <c r="H303" s="69"/>
      <c r="I303" s="69"/>
    </row>
    <row r="304" spans="1:9" ht="41.4">
      <c r="A304" s="6" t="s">
        <v>136</v>
      </c>
      <c r="B304" s="8">
        <v>200</v>
      </c>
      <c r="C304" s="7" t="s">
        <v>72</v>
      </c>
      <c r="D304" s="7" t="s">
        <v>66</v>
      </c>
      <c r="E304" s="8" t="s">
        <v>137</v>
      </c>
      <c r="F304" s="8"/>
      <c r="G304" s="9">
        <f>G305+G308</f>
        <v>5399.8</v>
      </c>
      <c r="H304" s="9">
        <f t="shared" ref="H304:I304" si="141">H305+H308</f>
        <v>0</v>
      </c>
      <c r="I304" s="9">
        <f t="shared" si="141"/>
        <v>0</v>
      </c>
    </row>
    <row r="305" spans="1:10" ht="48.75" customHeight="1">
      <c r="A305" s="6" t="s">
        <v>181</v>
      </c>
      <c r="B305" s="8">
        <v>200</v>
      </c>
      <c r="C305" s="7" t="s">
        <v>72</v>
      </c>
      <c r="D305" s="7" t="s">
        <v>66</v>
      </c>
      <c r="E305" s="8" t="s">
        <v>153</v>
      </c>
      <c r="F305" s="8"/>
      <c r="G305" s="9">
        <f>G306</f>
        <v>5021.8</v>
      </c>
      <c r="H305" s="9">
        <f t="shared" ref="H305:I306" si="142">H306</f>
        <v>0</v>
      </c>
      <c r="I305" s="9">
        <f t="shared" si="142"/>
        <v>0</v>
      </c>
      <c r="J305" s="12" t="s">
        <v>301</v>
      </c>
    </row>
    <row r="306" spans="1:10" ht="45.6" customHeight="1">
      <c r="A306" s="6" t="s">
        <v>57</v>
      </c>
      <c r="B306" s="8">
        <v>200</v>
      </c>
      <c r="C306" s="7" t="s">
        <v>72</v>
      </c>
      <c r="D306" s="7" t="s">
        <v>66</v>
      </c>
      <c r="E306" s="8" t="s">
        <v>153</v>
      </c>
      <c r="F306" s="8">
        <v>600</v>
      </c>
      <c r="G306" s="9">
        <f>G307</f>
        <v>5021.8</v>
      </c>
      <c r="H306" s="9">
        <f t="shared" si="142"/>
        <v>0</v>
      </c>
      <c r="I306" s="9">
        <f t="shared" si="142"/>
        <v>0</v>
      </c>
    </row>
    <row r="307" spans="1:10">
      <c r="A307" s="6" t="s">
        <v>58</v>
      </c>
      <c r="B307" s="8">
        <v>200</v>
      </c>
      <c r="C307" s="7" t="s">
        <v>72</v>
      </c>
      <c r="D307" s="7" t="s">
        <v>66</v>
      </c>
      <c r="E307" s="8" t="s">
        <v>153</v>
      </c>
      <c r="F307" s="8">
        <v>620</v>
      </c>
      <c r="G307" s="9">
        <v>5021.8</v>
      </c>
      <c r="H307" s="9">
        <v>0</v>
      </c>
      <c r="I307" s="9">
        <v>0</v>
      </c>
    </row>
    <row r="308" spans="1:10" ht="60" customHeight="1">
      <c r="A308" s="6" t="s">
        <v>268</v>
      </c>
      <c r="B308" s="8">
        <v>200</v>
      </c>
      <c r="C308" s="7" t="s">
        <v>72</v>
      </c>
      <c r="D308" s="7" t="s">
        <v>66</v>
      </c>
      <c r="E308" s="8" t="s">
        <v>154</v>
      </c>
      <c r="F308" s="8"/>
      <c r="G308" s="9">
        <f>G309</f>
        <v>378</v>
      </c>
      <c r="H308" s="9">
        <f t="shared" ref="H308:I309" si="143">H309</f>
        <v>0</v>
      </c>
      <c r="I308" s="9">
        <f t="shared" si="143"/>
        <v>0</v>
      </c>
    </row>
    <row r="309" spans="1:10" ht="41.4">
      <c r="A309" s="6" t="s">
        <v>57</v>
      </c>
      <c r="B309" s="8">
        <v>200</v>
      </c>
      <c r="C309" s="7" t="s">
        <v>72</v>
      </c>
      <c r="D309" s="7" t="s">
        <v>66</v>
      </c>
      <c r="E309" s="8" t="s">
        <v>154</v>
      </c>
      <c r="F309" s="8">
        <v>600</v>
      </c>
      <c r="G309" s="9">
        <f>G310</f>
        <v>378</v>
      </c>
      <c r="H309" s="9">
        <f t="shared" si="143"/>
        <v>0</v>
      </c>
      <c r="I309" s="9">
        <f t="shared" si="143"/>
        <v>0</v>
      </c>
    </row>
    <row r="310" spans="1:10" ht="15.6" customHeight="1">
      <c r="A310" s="6" t="s">
        <v>58</v>
      </c>
      <c r="B310" s="8">
        <v>200</v>
      </c>
      <c r="C310" s="7" t="s">
        <v>72</v>
      </c>
      <c r="D310" s="7" t="s">
        <v>66</v>
      </c>
      <c r="E310" s="8" t="s">
        <v>154</v>
      </c>
      <c r="F310" s="8">
        <v>620</v>
      </c>
      <c r="G310" s="9">
        <v>378</v>
      </c>
      <c r="H310" s="9">
        <v>0</v>
      </c>
      <c r="I310" s="9">
        <v>0</v>
      </c>
      <c r="J310" s="12" t="s">
        <v>315</v>
      </c>
    </row>
    <row r="311" spans="1:10" ht="58.2" hidden="1" customHeight="1">
      <c r="A311" s="6" t="s">
        <v>272</v>
      </c>
      <c r="B311" s="8">
        <v>200</v>
      </c>
      <c r="C311" s="7" t="s">
        <v>72</v>
      </c>
      <c r="D311" s="7" t="s">
        <v>66</v>
      </c>
      <c r="E311" s="8" t="s">
        <v>271</v>
      </c>
      <c r="F311" s="8"/>
      <c r="G311" s="9">
        <f>G312</f>
        <v>0</v>
      </c>
      <c r="H311" s="9">
        <f t="shared" ref="H311:I313" si="144">H312</f>
        <v>0</v>
      </c>
      <c r="I311" s="9">
        <f t="shared" si="144"/>
        <v>0</v>
      </c>
    </row>
    <row r="312" spans="1:10" ht="43.2" hidden="1" customHeight="1">
      <c r="A312" s="6" t="s">
        <v>250</v>
      </c>
      <c r="B312" s="8">
        <v>200</v>
      </c>
      <c r="C312" s="7" t="s">
        <v>72</v>
      </c>
      <c r="D312" s="7" t="s">
        <v>66</v>
      </c>
      <c r="E312" s="8" t="s">
        <v>273</v>
      </c>
      <c r="F312" s="8"/>
      <c r="G312" s="9">
        <f>G313</f>
        <v>0</v>
      </c>
      <c r="H312" s="9">
        <f t="shared" si="144"/>
        <v>0</v>
      </c>
      <c r="I312" s="9">
        <f t="shared" si="144"/>
        <v>0</v>
      </c>
    </row>
    <row r="313" spans="1:10" ht="43.2" hidden="1" customHeight="1">
      <c r="A313" s="6" t="s">
        <v>57</v>
      </c>
      <c r="B313" s="8">
        <v>200</v>
      </c>
      <c r="C313" s="7" t="s">
        <v>72</v>
      </c>
      <c r="D313" s="7" t="s">
        <v>66</v>
      </c>
      <c r="E313" s="8" t="s">
        <v>273</v>
      </c>
      <c r="F313" s="8">
        <v>600</v>
      </c>
      <c r="G313" s="9">
        <f>G314</f>
        <v>0</v>
      </c>
      <c r="H313" s="9">
        <f t="shared" si="144"/>
        <v>0</v>
      </c>
      <c r="I313" s="9">
        <f t="shared" si="144"/>
        <v>0</v>
      </c>
    </row>
    <row r="314" spans="1:10" ht="20.399999999999999" hidden="1" customHeight="1">
      <c r="A314" s="6" t="s">
        <v>58</v>
      </c>
      <c r="B314" s="8">
        <v>200</v>
      </c>
      <c r="C314" s="7" t="s">
        <v>72</v>
      </c>
      <c r="D314" s="7" t="s">
        <v>66</v>
      </c>
      <c r="E314" s="8" t="s">
        <v>273</v>
      </c>
      <c r="F314" s="8">
        <v>620</v>
      </c>
      <c r="G314" s="9">
        <v>0</v>
      </c>
      <c r="H314" s="9">
        <v>0</v>
      </c>
      <c r="I314" s="9">
        <v>0</v>
      </c>
    </row>
    <row r="315" spans="1:10" ht="21" hidden="1" customHeight="1">
      <c r="A315" s="66" t="s">
        <v>24</v>
      </c>
      <c r="B315" s="67">
        <v>200</v>
      </c>
      <c r="C315" s="68" t="s">
        <v>72</v>
      </c>
      <c r="D315" s="68" t="s">
        <v>66</v>
      </c>
      <c r="E315" s="67" t="s">
        <v>96</v>
      </c>
      <c r="F315" s="67"/>
      <c r="G315" s="69">
        <f>G316</f>
        <v>0</v>
      </c>
      <c r="H315" s="69">
        <f t="shared" ref="H315:I318" si="145">H316</f>
        <v>0</v>
      </c>
      <c r="I315" s="69">
        <f t="shared" si="145"/>
        <v>0</v>
      </c>
    </row>
    <row r="316" spans="1:10" hidden="1">
      <c r="A316" s="66" t="s">
        <v>97</v>
      </c>
      <c r="B316" s="67">
        <v>200</v>
      </c>
      <c r="C316" s="68" t="s">
        <v>72</v>
      </c>
      <c r="D316" s="68" t="s">
        <v>66</v>
      </c>
      <c r="E316" s="67" t="s">
        <v>98</v>
      </c>
      <c r="F316" s="67"/>
      <c r="G316" s="69">
        <f>G317</f>
        <v>0</v>
      </c>
      <c r="H316" s="69">
        <f t="shared" si="145"/>
        <v>0</v>
      </c>
      <c r="I316" s="69">
        <f t="shared" si="145"/>
        <v>0</v>
      </c>
    </row>
    <row r="317" spans="1:10" ht="27.6" hidden="1">
      <c r="A317" s="66" t="s">
        <v>220</v>
      </c>
      <c r="B317" s="67">
        <v>200</v>
      </c>
      <c r="C317" s="68" t="s">
        <v>72</v>
      </c>
      <c r="D317" s="68" t="s">
        <v>66</v>
      </c>
      <c r="E317" s="67" t="s">
        <v>221</v>
      </c>
      <c r="F317" s="67"/>
      <c r="G317" s="69">
        <f>G318</f>
        <v>0</v>
      </c>
      <c r="H317" s="69">
        <f t="shared" si="145"/>
        <v>0</v>
      </c>
      <c r="I317" s="69">
        <f t="shared" si="145"/>
        <v>0</v>
      </c>
    </row>
    <row r="318" spans="1:10" ht="41.4" hidden="1">
      <c r="A318" s="66" t="s">
        <v>57</v>
      </c>
      <c r="B318" s="67">
        <v>200</v>
      </c>
      <c r="C318" s="68" t="s">
        <v>72</v>
      </c>
      <c r="D318" s="68" t="s">
        <v>66</v>
      </c>
      <c r="E318" s="67" t="s">
        <v>221</v>
      </c>
      <c r="F318" s="67">
        <v>600</v>
      </c>
      <c r="G318" s="69">
        <f>G319</f>
        <v>0</v>
      </c>
      <c r="H318" s="69">
        <f t="shared" si="145"/>
        <v>0</v>
      </c>
      <c r="I318" s="69">
        <f t="shared" si="145"/>
        <v>0</v>
      </c>
    </row>
    <row r="319" spans="1:10" hidden="1">
      <c r="A319" s="66" t="s">
        <v>58</v>
      </c>
      <c r="B319" s="67">
        <v>200</v>
      </c>
      <c r="C319" s="68" t="s">
        <v>72</v>
      </c>
      <c r="D319" s="68" t="s">
        <v>66</v>
      </c>
      <c r="E319" s="67" t="s">
        <v>221</v>
      </c>
      <c r="F319" s="67">
        <v>610</v>
      </c>
      <c r="G319" s="69"/>
      <c r="H319" s="69"/>
      <c r="I319" s="69"/>
    </row>
    <row r="320" spans="1:10" ht="15.6">
      <c r="A320" s="36" t="s">
        <v>82</v>
      </c>
      <c r="B320" s="16">
        <v>200</v>
      </c>
      <c r="C320" s="17" t="s">
        <v>83</v>
      </c>
      <c r="D320" s="17"/>
      <c r="E320" s="16"/>
      <c r="F320" s="16"/>
      <c r="G320" s="27">
        <f>G321+G327</f>
        <v>95.8</v>
      </c>
      <c r="H320" s="27">
        <f t="shared" ref="H320:I320" si="146">H321+H327</f>
        <v>95.8</v>
      </c>
      <c r="I320" s="27">
        <f t="shared" si="146"/>
        <v>95.8</v>
      </c>
    </row>
    <row r="321" spans="1:9" ht="26.25" customHeight="1">
      <c r="A321" s="26" t="s">
        <v>84</v>
      </c>
      <c r="B321" s="16">
        <v>200</v>
      </c>
      <c r="C321" s="17" t="s">
        <v>83</v>
      </c>
      <c r="D321" s="17" t="s">
        <v>66</v>
      </c>
      <c r="E321" s="16"/>
      <c r="F321" s="8"/>
      <c r="G321" s="27">
        <f>G322</f>
        <v>95.8</v>
      </c>
      <c r="H321" s="27">
        <f t="shared" ref="H321:I325" si="147">H322</f>
        <v>95.8</v>
      </c>
      <c r="I321" s="27">
        <f t="shared" si="147"/>
        <v>95.8</v>
      </c>
    </row>
    <row r="322" spans="1:9" ht="19.8" customHeight="1">
      <c r="A322" s="6" t="s">
        <v>24</v>
      </c>
      <c r="B322" s="8">
        <v>200</v>
      </c>
      <c r="C322" s="7" t="s">
        <v>83</v>
      </c>
      <c r="D322" s="7" t="s">
        <v>66</v>
      </c>
      <c r="E322" s="8" t="s">
        <v>96</v>
      </c>
      <c r="F322" s="8"/>
      <c r="G322" s="9">
        <f t="shared" ref="G322:G325" si="148">G323</f>
        <v>95.8</v>
      </c>
      <c r="H322" s="9">
        <f t="shared" si="147"/>
        <v>95.8</v>
      </c>
      <c r="I322" s="9">
        <f t="shared" si="147"/>
        <v>95.8</v>
      </c>
    </row>
    <row r="323" spans="1:9">
      <c r="A323" s="6" t="s">
        <v>97</v>
      </c>
      <c r="B323" s="8">
        <v>200</v>
      </c>
      <c r="C323" s="7" t="s">
        <v>83</v>
      </c>
      <c r="D323" s="7" t="s">
        <v>66</v>
      </c>
      <c r="E323" s="8" t="s">
        <v>98</v>
      </c>
      <c r="F323" s="8"/>
      <c r="G323" s="9">
        <f t="shared" si="148"/>
        <v>95.8</v>
      </c>
      <c r="H323" s="9">
        <f t="shared" si="147"/>
        <v>95.8</v>
      </c>
      <c r="I323" s="9">
        <f t="shared" si="147"/>
        <v>95.8</v>
      </c>
    </row>
    <row r="324" spans="1:9" ht="60" customHeight="1">
      <c r="A324" s="6" t="s">
        <v>86</v>
      </c>
      <c r="B324" s="8">
        <v>200</v>
      </c>
      <c r="C324" s="7" t="s">
        <v>83</v>
      </c>
      <c r="D324" s="7" t="s">
        <v>66</v>
      </c>
      <c r="E324" s="8" t="s">
        <v>138</v>
      </c>
      <c r="F324" s="8"/>
      <c r="G324" s="9">
        <f t="shared" si="148"/>
        <v>95.8</v>
      </c>
      <c r="H324" s="9">
        <f t="shared" si="147"/>
        <v>95.8</v>
      </c>
      <c r="I324" s="9">
        <f t="shared" si="147"/>
        <v>95.8</v>
      </c>
    </row>
    <row r="325" spans="1:9" ht="27.6">
      <c r="A325" s="10" t="s">
        <v>85</v>
      </c>
      <c r="B325" s="8">
        <v>200</v>
      </c>
      <c r="C325" s="7" t="s">
        <v>83</v>
      </c>
      <c r="D325" s="7" t="s">
        <v>66</v>
      </c>
      <c r="E325" s="8" t="s">
        <v>138</v>
      </c>
      <c r="F325" s="8">
        <v>300</v>
      </c>
      <c r="G325" s="9">
        <f t="shared" si="148"/>
        <v>95.8</v>
      </c>
      <c r="H325" s="9">
        <f t="shared" si="147"/>
        <v>95.8</v>
      </c>
      <c r="I325" s="9">
        <f t="shared" si="147"/>
        <v>95.8</v>
      </c>
    </row>
    <row r="326" spans="1:9" ht="27.6">
      <c r="A326" s="10" t="s">
        <v>139</v>
      </c>
      <c r="B326" s="8">
        <v>200</v>
      </c>
      <c r="C326" s="7" t="s">
        <v>83</v>
      </c>
      <c r="D326" s="7" t="s">
        <v>66</v>
      </c>
      <c r="E326" s="8" t="s">
        <v>138</v>
      </c>
      <c r="F326" s="8">
        <v>310</v>
      </c>
      <c r="G326" s="9">
        <v>95.8</v>
      </c>
      <c r="H326" s="9">
        <v>95.8</v>
      </c>
      <c r="I326" s="9">
        <v>95.8</v>
      </c>
    </row>
    <row r="327" spans="1:9" ht="20.25" hidden="1" customHeight="1">
      <c r="A327" s="62" t="s">
        <v>194</v>
      </c>
      <c r="B327" s="63">
        <v>200</v>
      </c>
      <c r="C327" s="65" t="s">
        <v>83</v>
      </c>
      <c r="D327" s="65" t="s">
        <v>69</v>
      </c>
      <c r="E327" s="63"/>
      <c r="F327" s="67"/>
      <c r="G327" s="64">
        <f>G328</f>
        <v>0</v>
      </c>
      <c r="H327" s="64">
        <f t="shared" ref="H327:I331" si="149">H328</f>
        <v>0</v>
      </c>
      <c r="I327" s="64">
        <f t="shared" si="149"/>
        <v>0</v>
      </c>
    </row>
    <row r="328" spans="1:9" ht="34.35" hidden="1" customHeight="1">
      <c r="A328" s="66" t="s">
        <v>9</v>
      </c>
      <c r="B328" s="67">
        <v>200</v>
      </c>
      <c r="C328" s="68" t="s">
        <v>83</v>
      </c>
      <c r="D328" s="68" t="s">
        <v>69</v>
      </c>
      <c r="E328" s="67" t="s">
        <v>78</v>
      </c>
      <c r="F328" s="67"/>
      <c r="G328" s="69">
        <f>G329</f>
        <v>0</v>
      </c>
      <c r="H328" s="69">
        <f t="shared" si="149"/>
        <v>0</v>
      </c>
      <c r="I328" s="69">
        <f t="shared" si="149"/>
        <v>0</v>
      </c>
    </row>
    <row r="329" spans="1:9" ht="28.95" hidden="1" customHeight="1">
      <c r="A329" s="66" t="s">
        <v>10</v>
      </c>
      <c r="B329" s="67">
        <v>200</v>
      </c>
      <c r="C329" s="68" t="s">
        <v>83</v>
      </c>
      <c r="D329" s="68" t="s">
        <v>69</v>
      </c>
      <c r="E329" s="67" t="s">
        <v>87</v>
      </c>
      <c r="F329" s="67"/>
      <c r="G329" s="69">
        <f>G330</f>
        <v>0</v>
      </c>
      <c r="H329" s="69">
        <f t="shared" si="149"/>
        <v>0</v>
      </c>
      <c r="I329" s="69">
        <f t="shared" si="149"/>
        <v>0</v>
      </c>
    </row>
    <row r="330" spans="1:9" ht="30.6" hidden="1" customHeight="1">
      <c r="A330" s="66" t="s">
        <v>14</v>
      </c>
      <c r="B330" s="67">
        <v>200</v>
      </c>
      <c r="C330" s="68" t="s">
        <v>83</v>
      </c>
      <c r="D330" s="68" t="s">
        <v>69</v>
      </c>
      <c r="E330" s="67" t="s">
        <v>88</v>
      </c>
      <c r="F330" s="67"/>
      <c r="G330" s="69">
        <f>G331</f>
        <v>0</v>
      </c>
      <c r="H330" s="69">
        <f t="shared" si="149"/>
        <v>0</v>
      </c>
      <c r="I330" s="69">
        <f t="shared" si="149"/>
        <v>0</v>
      </c>
    </row>
    <row r="331" spans="1:9" ht="76.349999999999994" hidden="1" customHeight="1">
      <c r="A331" s="66" t="s">
        <v>11</v>
      </c>
      <c r="B331" s="67">
        <v>200</v>
      </c>
      <c r="C331" s="68" t="s">
        <v>83</v>
      </c>
      <c r="D331" s="68" t="s">
        <v>69</v>
      </c>
      <c r="E331" s="67" t="s">
        <v>88</v>
      </c>
      <c r="F331" s="67" t="s">
        <v>15</v>
      </c>
      <c r="G331" s="69">
        <f>G332</f>
        <v>0</v>
      </c>
      <c r="H331" s="69">
        <f>H332</f>
        <v>0</v>
      </c>
      <c r="I331" s="69">
        <f t="shared" si="149"/>
        <v>0</v>
      </c>
    </row>
    <row r="332" spans="1:9" ht="32.700000000000003" hidden="1" customHeight="1">
      <c r="A332" s="66" t="s">
        <v>12</v>
      </c>
      <c r="B332" s="67">
        <v>200</v>
      </c>
      <c r="C332" s="68" t="s">
        <v>83</v>
      </c>
      <c r="D332" s="68" t="s">
        <v>69</v>
      </c>
      <c r="E332" s="67" t="s">
        <v>88</v>
      </c>
      <c r="F332" s="67" t="s">
        <v>16</v>
      </c>
      <c r="G332" s="69">
        <v>0</v>
      </c>
      <c r="H332" s="69">
        <v>0</v>
      </c>
      <c r="I332" s="69">
        <v>0</v>
      </c>
    </row>
    <row r="333" spans="1:9" ht="14.7" customHeight="1">
      <c r="A333" s="26" t="s">
        <v>60</v>
      </c>
      <c r="B333" s="16">
        <v>200</v>
      </c>
      <c r="C333" s="16">
        <v>11</v>
      </c>
      <c r="D333" s="17"/>
      <c r="E333" s="16"/>
      <c r="F333" s="16"/>
      <c r="G333" s="27">
        <f>G334</f>
        <v>7066.6</v>
      </c>
      <c r="H333" s="27">
        <f t="shared" ref="H333:I336" si="150">H334</f>
        <v>7135</v>
      </c>
      <c r="I333" s="27">
        <f t="shared" si="150"/>
        <v>7202</v>
      </c>
    </row>
    <row r="334" spans="1:9" ht="24" customHeight="1">
      <c r="A334" s="26" t="s">
        <v>61</v>
      </c>
      <c r="B334" s="16">
        <v>200</v>
      </c>
      <c r="C334" s="16">
        <v>11</v>
      </c>
      <c r="D334" s="17" t="s">
        <v>66</v>
      </c>
      <c r="E334" s="16"/>
      <c r="F334" s="16"/>
      <c r="G334" s="27">
        <f>G335</f>
        <v>7066.6</v>
      </c>
      <c r="H334" s="27">
        <f t="shared" si="150"/>
        <v>7135</v>
      </c>
      <c r="I334" s="27">
        <f t="shared" si="150"/>
        <v>7202</v>
      </c>
    </row>
    <row r="335" spans="1:9" ht="41.4">
      <c r="A335" s="76" t="s">
        <v>171</v>
      </c>
      <c r="B335" s="77">
        <v>200</v>
      </c>
      <c r="C335" s="77">
        <v>11</v>
      </c>
      <c r="D335" s="78" t="s">
        <v>66</v>
      </c>
      <c r="E335" s="77" t="s">
        <v>54</v>
      </c>
      <c r="F335" s="77"/>
      <c r="G335" s="79">
        <f>G336</f>
        <v>7066.6</v>
      </c>
      <c r="H335" s="79">
        <f t="shared" si="150"/>
        <v>7135</v>
      </c>
      <c r="I335" s="79">
        <f t="shared" si="150"/>
        <v>7202</v>
      </c>
    </row>
    <row r="336" spans="1:9" ht="55.2">
      <c r="A336" s="72" t="s">
        <v>172</v>
      </c>
      <c r="B336" s="73">
        <v>200</v>
      </c>
      <c r="C336" s="73">
        <v>11</v>
      </c>
      <c r="D336" s="74" t="s">
        <v>66</v>
      </c>
      <c r="E336" s="73" t="s">
        <v>62</v>
      </c>
      <c r="F336" s="73"/>
      <c r="G336" s="75">
        <f>G337</f>
        <v>7066.6</v>
      </c>
      <c r="H336" s="75">
        <f t="shared" si="150"/>
        <v>7135</v>
      </c>
      <c r="I336" s="75">
        <f t="shared" si="150"/>
        <v>7202</v>
      </c>
    </row>
    <row r="337" spans="1:9" ht="55.2">
      <c r="A337" s="6" t="s">
        <v>140</v>
      </c>
      <c r="B337" s="8">
        <v>200</v>
      </c>
      <c r="C337" s="8">
        <v>11</v>
      </c>
      <c r="D337" s="7" t="s">
        <v>66</v>
      </c>
      <c r="E337" s="8" t="s">
        <v>63</v>
      </c>
      <c r="F337" s="8"/>
      <c r="G337" s="9">
        <f>G338+G341+G344</f>
        <v>7066.6</v>
      </c>
      <c r="H337" s="9">
        <f t="shared" ref="H337:I337" si="151">H338+H341+H344</f>
        <v>7135</v>
      </c>
      <c r="I337" s="9">
        <f t="shared" si="151"/>
        <v>7202</v>
      </c>
    </row>
    <row r="338" spans="1:9" ht="33" customHeight="1">
      <c r="A338" s="6" t="s">
        <v>226</v>
      </c>
      <c r="B338" s="8">
        <v>200</v>
      </c>
      <c r="C338" s="8">
        <v>11</v>
      </c>
      <c r="D338" s="7" t="s">
        <v>66</v>
      </c>
      <c r="E338" s="8" t="s">
        <v>227</v>
      </c>
      <c r="F338" s="8"/>
      <c r="G338" s="9">
        <f>G339</f>
        <v>7066.6</v>
      </c>
      <c r="H338" s="9">
        <f t="shared" ref="H338:I339" si="152">H339</f>
        <v>7135</v>
      </c>
      <c r="I338" s="9">
        <f t="shared" si="152"/>
        <v>7202</v>
      </c>
    </row>
    <row r="339" spans="1:9" ht="41.4">
      <c r="A339" s="6" t="s">
        <v>57</v>
      </c>
      <c r="B339" s="8">
        <v>200</v>
      </c>
      <c r="C339" s="8">
        <v>11</v>
      </c>
      <c r="D339" s="7" t="s">
        <v>66</v>
      </c>
      <c r="E339" s="8" t="s">
        <v>227</v>
      </c>
      <c r="F339" s="8">
        <v>600</v>
      </c>
      <c r="G339" s="9">
        <f>G340</f>
        <v>7066.6</v>
      </c>
      <c r="H339" s="9">
        <f t="shared" si="152"/>
        <v>7135</v>
      </c>
      <c r="I339" s="9">
        <f t="shared" si="152"/>
        <v>7202</v>
      </c>
    </row>
    <row r="340" spans="1:9">
      <c r="A340" s="6" t="s">
        <v>58</v>
      </c>
      <c r="B340" s="8">
        <v>200</v>
      </c>
      <c r="C340" s="8">
        <v>11</v>
      </c>
      <c r="D340" s="7" t="s">
        <v>66</v>
      </c>
      <c r="E340" s="8" t="s">
        <v>227</v>
      </c>
      <c r="F340" s="8">
        <v>610</v>
      </c>
      <c r="G340" s="9">
        <v>7066.6</v>
      </c>
      <c r="H340" s="9">
        <v>7135</v>
      </c>
      <c r="I340" s="9">
        <v>7202</v>
      </c>
    </row>
    <row r="341" spans="1:9" ht="41.4" hidden="1">
      <c r="A341" s="66" t="s">
        <v>204</v>
      </c>
      <c r="B341" s="67">
        <v>200</v>
      </c>
      <c r="C341" s="67">
        <v>11</v>
      </c>
      <c r="D341" s="68" t="s">
        <v>66</v>
      </c>
      <c r="E341" s="67" t="s">
        <v>203</v>
      </c>
      <c r="F341" s="67"/>
      <c r="G341" s="69">
        <f>G342</f>
        <v>0</v>
      </c>
      <c r="H341" s="69">
        <f t="shared" ref="H341:I341" si="153">H342</f>
        <v>0</v>
      </c>
      <c r="I341" s="69">
        <f t="shared" si="153"/>
        <v>0</v>
      </c>
    </row>
    <row r="342" spans="1:9" ht="41.4" hidden="1">
      <c r="A342" s="66" t="s">
        <v>57</v>
      </c>
      <c r="B342" s="67">
        <v>200</v>
      </c>
      <c r="C342" s="67">
        <v>11</v>
      </c>
      <c r="D342" s="68" t="s">
        <v>66</v>
      </c>
      <c r="E342" s="67" t="s">
        <v>203</v>
      </c>
      <c r="F342" s="67">
        <v>600</v>
      </c>
      <c r="G342" s="69">
        <f>G343</f>
        <v>0</v>
      </c>
      <c r="H342" s="69">
        <f t="shared" ref="H342:I342" si="154">H343</f>
        <v>0</v>
      </c>
      <c r="I342" s="69">
        <f t="shared" si="154"/>
        <v>0</v>
      </c>
    </row>
    <row r="343" spans="1:9" hidden="1">
      <c r="A343" s="66" t="s">
        <v>58</v>
      </c>
      <c r="B343" s="67">
        <v>200</v>
      </c>
      <c r="C343" s="67">
        <v>11</v>
      </c>
      <c r="D343" s="68" t="s">
        <v>66</v>
      </c>
      <c r="E343" s="67" t="s">
        <v>203</v>
      </c>
      <c r="F343" s="67">
        <v>610</v>
      </c>
      <c r="G343" s="69"/>
      <c r="H343" s="69"/>
      <c r="I343" s="69"/>
    </row>
    <row r="344" spans="1:9" ht="41.4" hidden="1">
      <c r="A344" s="66" t="s">
        <v>206</v>
      </c>
      <c r="B344" s="67">
        <v>200</v>
      </c>
      <c r="C344" s="67">
        <v>11</v>
      </c>
      <c r="D344" s="68" t="s">
        <v>66</v>
      </c>
      <c r="E344" s="67" t="s">
        <v>205</v>
      </c>
      <c r="F344" s="67"/>
      <c r="G344" s="69">
        <f>G345</f>
        <v>0</v>
      </c>
      <c r="H344" s="69">
        <f t="shared" ref="H344:I345" si="155">H345</f>
        <v>0</v>
      </c>
      <c r="I344" s="69">
        <f t="shared" si="155"/>
        <v>0</v>
      </c>
    </row>
    <row r="345" spans="1:9" ht="41.4" hidden="1">
      <c r="A345" s="66" t="s">
        <v>57</v>
      </c>
      <c r="B345" s="67">
        <v>200</v>
      </c>
      <c r="C345" s="67">
        <v>11</v>
      </c>
      <c r="D345" s="68" t="s">
        <v>66</v>
      </c>
      <c r="E345" s="67" t="s">
        <v>205</v>
      </c>
      <c r="F345" s="67">
        <v>600</v>
      </c>
      <c r="G345" s="69">
        <f>G346</f>
        <v>0</v>
      </c>
      <c r="H345" s="69">
        <f t="shared" si="155"/>
        <v>0</v>
      </c>
      <c r="I345" s="69">
        <f t="shared" si="155"/>
        <v>0</v>
      </c>
    </row>
    <row r="346" spans="1:9" hidden="1">
      <c r="A346" s="66" t="s">
        <v>58</v>
      </c>
      <c r="B346" s="67">
        <v>200</v>
      </c>
      <c r="C346" s="67">
        <v>11</v>
      </c>
      <c r="D346" s="68" t="s">
        <v>66</v>
      </c>
      <c r="E346" s="67" t="s">
        <v>205</v>
      </c>
      <c r="F346" s="67">
        <v>610</v>
      </c>
      <c r="G346" s="69"/>
      <c r="H346" s="69"/>
      <c r="I346" s="69"/>
    </row>
    <row r="347" spans="1:9" ht="41.25" customHeight="1">
      <c r="A347" s="26" t="s">
        <v>196</v>
      </c>
      <c r="B347" s="16">
        <v>200</v>
      </c>
      <c r="C347" s="16">
        <v>13</v>
      </c>
      <c r="D347" s="17"/>
      <c r="E347" s="16"/>
      <c r="F347" s="16"/>
      <c r="G347" s="27">
        <f>G348</f>
        <v>500.2</v>
      </c>
      <c r="H347" s="27">
        <f t="shared" ref="H347:I351" si="156">H348</f>
        <v>0</v>
      </c>
      <c r="I347" s="27">
        <f t="shared" si="156"/>
        <v>0</v>
      </c>
    </row>
    <row r="348" spans="1:9" ht="32.25" customHeight="1">
      <c r="A348" s="26" t="s">
        <v>199</v>
      </c>
      <c r="B348" s="16">
        <v>200</v>
      </c>
      <c r="C348" s="16">
        <v>13</v>
      </c>
      <c r="D348" s="17" t="s">
        <v>66</v>
      </c>
      <c r="E348" s="16"/>
      <c r="F348" s="16"/>
      <c r="G348" s="27">
        <f>G349</f>
        <v>500.2</v>
      </c>
      <c r="H348" s="27">
        <f t="shared" si="156"/>
        <v>0</v>
      </c>
      <c r="I348" s="27">
        <f t="shared" si="156"/>
        <v>0</v>
      </c>
    </row>
    <row r="349" spans="1:9">
      <c r="A349" s="6" t="s">
        <v>141</v>
      </c>
      <c r="B349" s="8">
        <v>200</v>
      </c>
      <c r="C349" s="8">
        <v>13</v>
      </c>
      <c r="D349" s="7" t="s">
        <v>66</v>
      </c>
      <c r="E349" s="8" t="s">
        <v>142</v>
      </c>
      <c r="F349" s="8"/>
      <c r="G349" s="9">
        <f>G350</f>
        <v>500.2</v>
      </c>
      <c r="H349" s="9">
        <f t="shared" si="156"/>
        <v>0</v>
      </c>
      <c r="I349" s="9">
        <f t="shared" si="156"/>
        <v>0</v>
      </c>
    </row>
    <row r="350" spans="1:9">
      <c r="A350" s="6" t="s">
        <v>143</v>
      </c>
      <c r="B350" s="8">
        <v>200</v>
      </c>
      <c r="C350" s="8">
        <v>13</v>
      </c>
      <c r="D350" s="7" t="s">
        <v>66</v>
      </c>
      <c r="E350" s="8" t="s">
        <v>144</v>
      </c>
      <c r="F350" s="8"/>
      <c r="G350" s="9">
        <f>G351</f>
        <v>500.2</v>
      </c>
      <c r="H350" s="9">
        <f t="shared" si="156"/>
        <v>0</v>
      </c>
      <c r="I350" s="9">
        <f t="shared" si="156"/>
        <v>0</v>
      </c>
    </row>
    <row r="351" spans="1:9" ht="27.6">
      <c r="A351" s="6" t="s">
        <v>64</v>
      </c>
      <c r="B351" s="8">
        <v>200</v>
      </c>
      <c r="C351" s="8">
        <v>13</v>
      </c>
      <c r="D351" s="7" t="s">
        <v>66</v>
      </c>
      <c r="E351" s="8" t="s">
        <v>144</v>
      </c>
      <c r="F351" s="8">
        <v>700</v>
      </c>
      <c r="G351" s="9">
        <f>G352</f>
        <v>500.2</v>
      </c>
      <c r="H351" s="9">
        <f t="shared" si="156"/>
        <v>0</v>
      </c>
      <c r="I351" s="9">
        <f t="shared" si="156"/>
        <v>0</v>
      </c>
    </row>
    <row r="352" spans="1:9">
      <c r="A352" s="6" t="s">
        <v>65</v>
      </c>
      <c r="B352" s="8">
        <v>200</v>
      </c>
      <c r="C352" s="8">
        <v>13</v>
      </c>
      <c r="D352" s="7" t="s">
        <v>66</v>
      </c>
      <c r="E352" s="8" t="s">
        <v>144</v>
      </c>
      <c r="F352" s="8">
        <v>730</v>
      </c>
      <c r="G352" s="9">
        <v>500.2</v>
      </c>
      <c r="H352" s="9">
        <v>0</v>
      </c>
      <c r="I352" s="9">
        <v>0</v>
      </c>
    </row>
    <row r="353" spans="1:9" ht="34.5" customHeight="1">
      <c r="A353" s="37" t="s">
        <v>147</v>
      </c>
      <c r="B353" s="84">
        <v>201</v>
      </c>
      <c r="C353" s="85"/>
      <c r="D353" s="85"/>
      <c r="E353" s="85"/>
      <c r="F353" s="85"/>
      <c r="G353" s="9">
        <f t="shared" ref="G353:G359" si="157">G354</f>
        <v>1424.6</v>
      </c>
      <c r="H353" s="9">
        <f t="shared" ref="H353:I359" si="158">H354</f>
        <v>1424.6</v>
      </c>
      <c r="I353" s="9">
        <f t="shared" si="158"/>
        <v>1424.6</v>
      </c>
    </row>
    <row r="354" spans="1:9" ht="24.75" customHeight="1">
      <c r="A354" s="37" t="s">
        <v>7</v>
      </c>
      <c r="B354" s="38" t="s">
        <v>148</v>
      </c>
      <c r="C354" s="38" t="s">
        <v>66</v>
      </c>
      <c r="D354" s="83"/>
      <c r="E354" s="83"/>
      <c r="F354" s="83"/>
      <c r="G354" s="9">
        <f t="shared" si="157"/>
        <v>1424.6</v>
      </c>
      <c r="H354" s="9">
        <f t="shared" si="158"/>
        <v>1424.6</v>
      </c>
      <c r="I354" s="9">
        <f t="shared" si="158"/>
        <v>1424.6</v>
      </c>
    </row>
    <row r="355" spans="1:9" ht="41.4">
      <c r="A355" s="37" t="s">
        <v>8</v>
      </c>
      <c r="B355" s="38" t="s">
        <v>148</v>
      </c>
      <c r="C355" s="38" t="s">
        <v>66</v>
      </c>
      <c r="D355" s="38" t="s">
        <v>67</v>
      </c>
      <c r="E355" s="83"/>
      <c r="F355" s="83"/>
      <c r="G355" s="9">
        <f t="shared" si="157"/>
        <v>1424.6</v>
      </c>
      <c r="H355" s="9">
        <f t="shared" si="158"/>
        <v>1424.6</v>
      </c>
      <c r="I355" s="9">
        <f t="shared" si="158"/>
        <v>1424.6</v>
      </c>
    </row>
    <row r="356" spans="1:9" ht="27.6">
      <c r="A356" s="5" t="s">
        <v>9</v>
      </c>
      <c r="B356" s="39" t="s">
        <v>148</v>
      </c>
      <c r="C356" s="39" t="s">
        <v>66</v>
      </c>
      <c r="D356" s="39" t="s">
        <v>67</v>
      </c>
      <c r="E356" s="39" t="s">
        <v>78</v>
      </c>
      <c r="F356" s="39"/>
      <c r="G356" s="9">
        <f t="shared" si="157"/>
        <v>1424.6</v>
      </c>
      <c r="H356" s="9">
        <f t="shared" si="158"/>
        <v>1424.6</v>
      </c>
      <c r="I356" s="9">
        <f t="shared" si="158"/>
        <v>1424.6</v>
      </c>
    </row>
    <row r="357" spans="1:9" ht="27.6">
      <c r="A357" s="5" t="s">
        <v>150</v>
      </c>
      <c r="B357" s="39" t="s">
        <v>148</v>
      </c>
      <c r="C357" s="39" t="s">
        <v>66</v>
      </c>
      <c r="D357" s="39" t="s">
        <v>67</v>
      </c>
      <c r="E357" s="39" t="s">
        <v>149</v>
      </c>
      <c r="F357" s="39"/>
      <c r="G357" s="9">
        <f t="shared" si="157"/>
        <v>1424.6</v>
      </c>
      <c r="H357" s="9">
        <f t="shared" si="158"/>
        <v>1424.6</v>
      </c>
      <c r="I357" s="9">
        <f t="shared" si="158"/>
        <v>1424.6</v>
      </c>
    </row>
    <row r="358" spans="1:9" ht="27.6">
      <c r="A358" s="40" t="s">
        <v>151</v>
      </c>
      <c r="B358" s="39" t="s">
        <v>148</v>
      </c>
      <c r="C358" s="39" t="s">
        <v>66</v>
      </c>
      <c r="D358" s="39" t="s">
        <v>67</v>
      </c>
      <c r="E358" s="39" t="s">
        <v>152</v>
      </c>
      <c r="F358" s="39"/>
      <c r="G358" s="9">
        <f t="shared" si="157"/>
        <v>1424.6</v>
      </c>
      <c r="H358" s="9">
        <f t="shared" si="158"/>
        <v>1424.6</v>
      </c>
      <c r="I358" s="9">
        <f t="shared" si="158"/>
        <v>1424.6</v>
      </c>
    </row>
    <row r="359" spans="1:9" ht="69">
      <c r="A359" s="5" t="s">
        <v>11</v>
      </c>
      <c r="B359" s="39" t="s">
        <v>148</v>
      </c>
      <c r="C359" s="39" t="s">
        <v>66</v>
      </c>
      <c r="D359" s="39" t="s">
        <v>67</v>
      </c>
      <c r="E359" s="39" t="s">
        <v>152</v>
      </c>
      <c r="F359" s="39" t="s">
        <v>145</v>
      </c>
      <c r="G359" s="9">
        <f t="shared" si="157"/>
        <v>1424.6</v>
      </c>
      <c r="H359" s="9">
        <f t="shared" si="158"/>
        <v>1424.6</v>
      </c>
      <c r="I359" s="9">
        <f t="shared" si="158"/>
        <v>1424.6</v>
      </c>
    </row>
    <row r="360" spans="1:9" ht="27.6">
      <c r="A360" s="5" t="s">
        <v>12</v>
      </c>
      <c r="B360" s="39" t="s">
        <v>148</v>
      </c>
      <c r="C360" s="39" t="s">
        <v>66</v>
      </c>
      <c r="D360" s="39" t="s">
        <v>67</v>
      </c>
      <c r="E360" s="39" t="s">
        <v>152</v>
      </c>
      <c r="F360" s="39" t="s">
        <v>146</v>
      </c>
      <c r="G360" s="9">
        <v>1424.6</v>
      </c>
      <c r="H360" s="9">
        <v>1424.6</v>
      </c>
      <c r="I360" s="9">
        <v>1424.6</v>
      </c>
    </row>
    <row r="361" spans="1:9" ht="18" customHeight="1">
      <c r="A361" s="126" t="s">
        <v>79</v>
      </c>
      <c r="B361" s="127"/>
      <c r="C361" s="127"/>
      <c r="D361" s="127"/>
      <c r="E361" s="127"/>
      <c r="F361" s="128"/>
      <c r="G361" s="27">
        <f>G353+G7</f>
        <v>84377.3</v>
      </c>
      <c r="H361" s="27">
        <f>H353+H7</f>
        <v>48827.6</v>
      </c>
      <c r="I361" s="27">
        <f>I353+I7</f>
        <v>54756.9</v>
      </c>
    </row>
    <row r="362" spans="1:9">
      <c r="A362" s="104" t="s">
        <v>253</v>
      </c>
      <c r="B362" s="105"/>
      <c r="C362" s="105"/>
      <c r="D362" s="105"/>
      <c r="E362" s="105"/>
      <c r="F362" s="106"/>
      <c r="G362" s="107"/>
      <c r="H362" s="107">
        <v>1252</v>
      </c>
      <c r="I362" s="107">
        <v>2882</v>
      </c>
    </row>
    <row r="363" spans="1:9">
      <c r="A363" s="108" t="s">
        <v>256</v>
      </c>
      <c r="B363" s="105"/>
      <c r="C363" s="105"/>
      <c r="D363" s="105"/>
      <c r="E363" s="105"/>
      <c r="F363" s="106"/>
      <c r="G363" s="107"/>
      <c r="H363" s="109">
        <f>H361+H362</f>
        <v>50079.6</v>
      </c>
      <c r="I363" s="109">
        <f>I361+I362</f>
        <v>57638.9</v>
      </c>
    </row>
    <row r="364" spans="1:9">
      <c r="A364" s="110"/>
      <c r="B364" s="105"/>
      <c r="C364" s="105"/>
      <c r="D364" s="105"/>
      <c r="E364" s="105"/>
      <c r="F364" s="105"/>
      <c r="G364" s="111"/>
      <c r="H364" s="111"/>
      <c r="I364" s="111"/>
    </row>
    <row r="365" spans="1:9">
      <c r="A365" s="110"/>
      <c r="B365" s="105"/>
      <c r="C365" s="105"/>
      <c r="D365" s="105"/>
      <c r="E365" s="105"/>
      <c r="F365" s="105"/>
      <c r="G365" s="112"/>
      <c r="H365" s="113"/>
      <c r="I365" s="113"/>
    </row>
    <row r="366" spans="1:9">
      <c r="A366" s="110"/>
      <c r="B366" s="105"/>
      <c r="C366" s="105"/>
      <c r="D366" s="105"/>
      <c r="E366" s="105"/>
      <c r="F366" s="105"/>
      <c r="G366" s="112"/>
      <c r="H366" s="112"/>
      <c r="I366" s="112"/>
    </row>
    <row r="367" spans="1:9">
      <c r="A367" s="110" t="s">
        <v>252</v>
      </c>
      <c r="B367" s="105"/>
      <c r="C367" s="105"/>
      <c r="D367" s="105"/>
      <c r="E367" s="105"/>
      <c r="F367" s="105"/>
      <c r="G367" s="111">
        <f>G88+G111+G134+G152+G283+G305+G311</f>
        <v>24581.8</v>
      </c>
      <c r="H367" s="111">
        <f>H88+H111+H134+H152+H283+H305+H311</f>
        <v>0</v>
      </c>
      <c r="I367" s="111">
        <f>I88+I111+I134+I152+I283+I305+I311</f>
        <v>0</v>
      </c>
    </row>
    <row r="368" spans="1:9">
      <c r="A368" s="114" t="s">
        <v>254</v>
      </c>
      <c r="B368" s="105"/>
      <c r="C368" s="105"/>
      <c r="D368" s="105"/>
      <c r="E368" s="105"/>
      <c r="F368" s="105"/>
      <c r="G368" s="113">
        <f>G88+G111+G152+G283+G311</f>
        <v>19560</v>
      </c>
      <c r="H368" s="113">
        <f>H88+H111+H152+H283+H311</f>
        <v>0</v>
      </c>
      <c r="I368" s="113">
        <f>I88+I111+I152+I283+I311</f>
        <v>0</v>
      </c>
    </row>
    <row r="369" spans="1:9">
      <c r="A369" s="114" t="s">
        <v>255</v>
      </c>
      <c r="B369" s="105"/>
      <c r="C369" s="105"/>
      <c r="D369" s="105"/>
      <c r="E369" s="105"/>
      <c r="F369" s="105"/>
      <c r="G369" s="113">
        <f>G134+G305</f>
        <v>5021.8</v>
      </c>
      <c r="H369" s="113">
        <f>H134+H305</f>
        <v>0</v>
      </c>
      <c r="I369" s="113">
        <f>I134+I305</f>
        <v>0</v>
      </c>
    </row>
    <row r="370" spans="1:9">
      <c r="A370" s="110"/>
      <c r="B370" s="105"/>
      <c r="C370" s="105"/>
      <c r="D370" s="105"/>
      <c r="E370" s="105"/>
      <c r="F370" s="105"/>
      <c r="G370" s="112"/>
      <c r="H370" s="112"/>
      <c r="I370" s="112"/>
    </row>
    <row r="371" spans="1:9">
      <c r="A371" s="110" t="s">
        <v>257</v>
      </c>
      <c r="B371" s="105"/>
      <c r="C371" s="105"/>
      <c r="D371" s="105"/>
      <c r="E371" s="105"/>
      <c r="F371" s="105"/>
      <c r="G371" s="113">
        <f>G361-G367</f>
        <v>59795.5</v>
      </c>
      <c r="H371" s="113">
        <f>H361-H367</f>
        <v>48827.6</v>
      </c>
      <c r="I371" s="113">
        <f>I361-I367</f>
        <v>54756.9</v>
      </c>
    </row>
    <row r="372" spans="1:9">
      <c r="A372" s="110"/>
      <c r="B372" s="105"/>
      <c r="C372" s="105"/>
      <c r="D372" s="105"/>
      <c r="E372" s="105"/>
      <c r="F372" s="105"/>
      <c r="G372" s="112"/>
      <c r="H372" s="112"/>
      <c r="I372" s="112"/>
    </row>
  </sheetData>
  <mergeCells count="6">
    <mergeCell ref="J154:O154"/>
    <mergeCell ref="F2:I2"/>
    <mergeCell ref="A3:I3"/>
    <mergeCell ref="A361:F361"/>
    <mergeCell ref="K83:P83"/>
    <mergeCell ref="K195:Q195"/>
  </mergeCells>
  <pageMargins left="0.39370078740157483" right="0.11811023622047245" top="0.39370078740157483" bottom="0.15748031496062992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7"/>
  <sheetViews>
    <sheetView zoomScale="90" zoomScaleNormal="90" zoomScaleSheetLayoutView="100" workbookViewId="0">
      <selection activeCell="A112" sqref="A112:D114"/>
    </sheetView>
  </sheetViews>
  <sheetFormatPr defaultRowHeight="14.4"/>
  <cols>
    <col min="1" max="1" width="46.44140625" style="52" customWidth="1"/>
    <col min="2" max="2" width="9" style="2" bestFit="1" customWidth="1"/>
    <col min="3" max="3" width="8.6640625" style="2" customWidth="1"/>
    <col min="4" max="4" width="14.6640625" style="2" customWidth="1"/>
    <col min="5" max="5" width="9.6640625" style="2" customWidth="1"/>
    <col min="6" max="6" width="13.6640625" style="55" customWidth="1"/>
    <col min="7" max="8" width="11.5546875" style="55" customWidth="1"/>
    <col min="9" max="16384" width="8.88671875" style="2"/>
  </cols>
  <sheetData>
    <row r="2" spans="1:9" ht="65.400000000000006" customHeight="1">
      <c r="A2" s="43"/>
      <c r="E2" s="124" t="s">
        <v>326</v>
      </c>
      <c r="F2" s="124"/>
      <c r="G2" s="124"/>
      <c r="H2" s="124"/>
    </row>
    <row r="3" spans="1:9" ht="99.75" customHeight="1">
      <c r="A3" s="125" t="s">
        <v>320</v>
      </c>
      <c r="B3" s="125"/>
      <c r="C3" s="125"/>
      <c r="D3" s="125"/>
      <c r="E3" s="125"/>
      <c r="F3" s="125"/>
      <c r="G3" s="125"/>
      <c r="H3" s="125"/>
    </row>
    <row r="4" spans="1:9">
      <c r="A4" s="44"/>
      <c r="B4" s="45"/>
      <c r="C4" s="45"/>
      <c r="D4" s="45"/>
      <c r="E4" s="45"/>
      <c r="F4" s="46"/>
      <c r="G4" s="46"/>
      <c r="H4" s="46" t="s">
        <v>202</v>
      </c>
    </row>
    <row r="5" spans="1:9" ht="30.6" customHeight="1">
      <c r="A5" s="22" t="s">
        <v>0</v>
      </c>
      <c r="B5" s="47" t="s">
        <v>2</v>
      </c>
      <c r="C5" s="47" t="s">
        <v>3</v>
      </c>
      <c r="D5" s="47" t="s">
        <v>4</v>
      </c>
      <c r="E5" s="47" t="s">
        <v>5</v>
      </c>
      <c r="F5" s="22" t="s">
        <v>177</v>
      </c>
      <c r="G5" s="22" t="s">
        <v>222</v>
      </c>
      <c r="H5" s="22" t="s">
        <v>319</v>
      </c>
    </row>
    <row r="6" spans="1:9" s="49" customFormat="1" ht="10.199999999999999">
      <c r="A6" s="23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</row>
    <row r="7" spans="1:9" s="35" customFormat="1" ht="21" customHeight="1">
      <c r="A7" s="26" t="s">
        <v>7</v>
      </c>
      <c r="B7" s="17" t="s">
        <v>66</v>
      </c>
      <c r="C7" s="16"/>
      <c r="D7" s="16"/>
      <c r="E7" s="16"/>
      <c r="F7" s="27">
        <f>F8+F14+F32+F39</f>
        <v>16530.7</v>
      </c>
      <c r="G7" s="27">
        <f>G8+G14+G32+G39</f>
        <v>11946.8</v>
      </c>
      <c r="H7" s="27">
        <f>H8+H14+H32+H39</f>
        <v>17267</v>
      </c>
    </row>
    <row r="8" spans="1:9" ht="45" customHeight="1">
      <c r="A8" s="37" t="s">
        <v>8</v>
      </c>
      <c r="B8" s="17" t="s">
        <v>66</v>
      </c>
      <c r="C8" s="17" t="s">
        <v>67</v>
      </c>
      <c r="D8" s="16"/>
      <c r="E8" s="16"/>
      <c r="F8" s="27">
        <f>F9</f>
        <v>1424.6</v>
      </c>
      <c r="G8" s="27">
        <f>G9</f>
        <v>1424.6</v>
      </c>
      <c r="H8" s="27">
        <f>H9</f>
        <v>1424.6</v>
      </c>
    </row>
    <row r="9" spans="1:9" ht="31.95" customHeight="1">
      <c r="A9" s="5" t="s">
        <v>9</v>
      </c>
      <c r="B9" s="7" t="s">
        <v>66</v>
      </c>
      <c r="C9" s="7" t="s">
        <v>67</v>
      </c>
      <c r="D9" s="39" t="s">
        <v>78</v>
      </c>
      <c r="E9" s="8"/>
      <c r="F9" s="9">
        <f>F10</f>
        <v>1424.6</v>
      </c>
      <c r="G9" s="9">
        <f t="shared" ref="G9:H12" si="0">G10</f>
        <v>1424.6</v>
      </c>
      <c r="H9" s="9">
        <f t="shared" si="0"/>
        <v>1424.6</v>
      </c>
    </row>
    <row r="10" spans="1:9" ht="31.95" customHeight="1">
      <c r="A10" s="5" t="s">
        <v>150</v>
      </c>
      <c r="B10" s="7" t="s">
        <v>66</v>
      </c>
      <c r="C10" s="7" t="s">
        <v>67</v>
      </c>
      <c r="D10" s="39" t="s">
        <v>149</v>
      </c>
      <c r="E10" s="8"/>
      <c r="F10" s="9">
        <f>F11</f>
        <v>1424.6</v>
      </c>
      <c r="G10" s="9">
        <f t="shared" si="0"/>
        <v>1424.6</v>
      </c>
      <c r="H10" s="9">
        <f t="shared" si="0"/>
        <v>1424.6</v>
      </c>
    </row>
    <row r="11" spans="1:9" ht="32.700000000000003" customHeight="1">
      <c r="A11" s="40" t="s">
        <v>151</v>
      </c>
      <c r="B11" s="7" t="s">
        <v>66</v>
      </c>
      <c r="C11" s="7" t="s">
        <v>67</v>
      </c>
      <c r="D11" s="39" t="s">
        <v>152</v>
      </c>
      <c r="E11" s="8"/>
      <c r="F11" s="9">
        <f>F12</f>
        <v>1424.6</v>
      </c>
      <c r="G11" s="9">
        <f t="shared" si="0"/>
        <v>1424.6</v>
      </c>
      <c r="H11" s="9">
        <f t="shared" si="0"/>
        <v>1424.6</v>
      </c>
    </row>
    <row r="12" spans="1:9" ht="69">
      <c r="A12" s="5" t="s">
        <v>11</v>
      </c>
      <c r="B12" s="7" t="s">
        <v>66</v>
      </c>
      <c r="C12" s="7" t="s">
        <v>67</v>
      </c>
      <c r="D12" s="39" t="s">
        <v>152</v>
      </c>
      <c r="E12" s="8">
        <v>100</v>
      </c>
      <c r="F12" s="9">
        <f>F13</f>
        <v>1424.6</v>
      </c>
      <c r="G12" s="9">
        <f t="shared" si="0"/>
        <v>1424.6</v>
      </c>
      <c r="H12" s="9">
        <f t="shared" si="0"/>
        <v>1424.6</v>
      </c>
    </row>
    <row r="13" spans="1:9" ht="28.35" customHeight="1">
      <c r="A13" s="5" t="s">
        <v>12</v>
      </c>
      <c r="B13" s="7" t="s">
        <v>66</v>
      </c>
      <c r="C13" s="7" t="s">
        <v>67</v>
      </c>
      <c r="D13" s="39" t="s">
        <v>152</v>
      </c>
      <c r="E13" s="8">
        <v>120</v>
      </c>
      <c r="F13" s="9">
        <f>'Приложение 3'!G360</f>
        <v>1424.6</v>
      </c>
      <c r="G13" s="9">
        <f>'Приложение 3'!H360</f>
        <v>1424.6</v>
      </c>
      <c r="H13" s="9">
        <f>'Приложение 3'!I360</f>
        <v>1424.6</v>
      </c>
    </row>
    <row r="14" spans="1:9" s="35" customFormat="1" ht="74.400000000000006" customHeight="1">
      <c r="A14" s="26" t="s">
        <v>13</v>
      </c>
      <c r="B14" s="17" t="s">
        <v>66</v>
      </c>
      <c r="C14" s="17" t="s">
        <v>69</v>
      </c>
      <c r="D14" s="16"/>
      <c r="E14" s="16"/>
      <c r="F14" s="27">
        <f>F15+F20</f>
        <v>13469.699999999999</v>
      </c>
      <c r="G14" s="27">
        <f t="shared" ref="G14:H14" si="1">G15+G20</f>
        <v>9402.2999999999993</v>
      </c>
      <c r="H14" s="27">
        <f t="shared" si="1"/>
        <v>14593.5</v>
      </c>
    </row>
    <row r="15" spans="1:9" s="12" customFormat="1" ht="59.4" customHeight="1">
      <c r="A15" s="72" t="s">
        <v>258</v>
      </c>
      <c r="B15" s="74" t="s">
        <v>66</v>
      </c>
      <c r="C15" s="74" t="s">
        <v>69</v>
      </c>
      <c r="D15" s="73" t="s">
        <v>26</v>
      </c>
      <c r="E15" s="73"/>
      <c r="F15" s="75">
        <f>F16</f>
        <v>485</v>
      </c>
      <c r="G15" s="75">
        <f t="shared" ref="G15:H18" si="2">G16</f>
        <v>150</v>
      </c>
      <c r="H15" s="75">
        <f t="shared" si="2"/>
        <v>170</v>
      </c>
      <c r="I15" s="50"/>
    </row>
    <row r="16" spans="1:9" s="12" customFormat="1" ht="55.2">
      <c r="A16" s="6" t="s">
        <v>217</v>
      </c>
      <c r="B16" s="7" t="s">
        <v>66</v>
      </c>
      <c r="C16" s="7" t="s">
        <v>69</v>
      </c>
      <c r="D16" s="8" t="s">
        <v>28</v>
      </c>
      <c r="E16" s="8"/>
      <c r="F16" s="9">
        <f>F17</f>
        <v>485</v>
      </c>
      <c r="G16" s="9">
        <f t="shared" si="2"/>
        <v>150</v>
      </c>
      <c r="H16" s="9">
        <f t="shared" si="2"/>
        <v>170</v>
      </c>
      <c r="I16" s="50"/>
    </row>
    <row r="17" spans="1:9" s="12" customFormat="1">
      <c r="A17" s="6" t="s">
        <v>29</v>
      </c>
      <c r="B17" s="7" t="s">
        <v>66</v>
      </c>
      <c r="C17" s="7" t="s">
        <v>69</v>
      </c>
      <c r="D17" s="8" t="s">
        <v>91</v>
      </c>
      <c r="E17" s="8"/>
      <c r="F17" s="9">
        <f>F18</f>
        <v>485</v>
      </c>
      <c r="G17" s="9">
        <f t="shared" si="2"/>
        <v>150</v>
      </c>
      <c r="H17" s="9">
        <f t="shared" si="2"/>
        <v>170</v>
      </c>
      <c r="I17" s="50"/>
    </row>
    <row r="18" spans="1:9" s="12" customFormat="1" ht="27.6">
      <c r="A18" s="6" t="s">
        <v>32</v>
      </c>
      <c r="B18" s="7" t="s">
        <v>66</v>
      </c>
      <c r="C18" s="7" t="s">
        <v>69</v>
      </c>
      <c r="D18" s="8" t="s">
        <v>91</v>
      </c>
      <c r="E18" s="8">
        <v>200</v>
      </c>
      <c r="F18" s="9">
        <f>F19</f>
        <v>485</v>
      </c>
      <c r="G18" s="9">
        <f t="shared" si="2"/>
        <v>150</v>
      </c>
      <c r="H18" s="9">
        <f t="shared" si="2"/>
        <v>170</v>
      </c>
      <c r="I18" s="50"/>
    </row>
    <row r="19" spans="1:9" s="12" customFormat="1" ht="41.4">
      <c r="A19" s="6" t="s">
        <v>17</v>
      </c>
      <c r="B19" s="7" t="s">
        <v>66</v>
      </c>
      <c r="C19" s="7" t="s">
        <v>69</v>
      </c>
      <c r="D19" s="8" t="s">
        <v>91</v>
      </c>
      <c r="E19" s="8">
        <v>240</v>
      </c>
      <c r="F19" s="9">
        <f>'Приложение 3'!G14</f>
        <v>485</v>
      </c>
      <c r="G19" s="9">
        <f>'Приложение 3'!H14</f>
        <v>150</v>
      </c>
      <c r="H19" s="9">
        <f>'Приложение 3'!I14</f>
        <v>170</v>
      </c>
      <c r="I19" s="50"/>
    </row>
    <row r="20" spans="1:9" ht="34.35" customHeight="1">
      <c r="A20" s="6" t="s">
        <v>9</v>
      </c>
      <c r="B20" s="7" t="s">
        <v>66</v>
      </c>
      <c r="C20" s="7" t="s">
        <v>69</v>
      </c>
      <c r="D20" s="8" t="s">
        <v>78</v>
      </c>
      <c r="E20" s="8"/>
      <c r="F20" s="9">
        <f>F21</f>
        <v>12984.699999999999</v>
      </c>
      <c r="G20" s="9">
        <f t="shared" ref="G20:H20" si="3">G21</f>
        <v>9252.2999999999993</v>
      </c>
      <c r="H20" s="9">
        <f t="shared" si="3"/>
        <v>14423.5</v>
      </c>
    </row>
    <row r="21" spans="1:9" ht="28.95" customHeight="1">
      <c r="A21" s="6" t="s">
        <v>10</v>
      </c>
      <c r="B21" s="7" t="s">
        <v>66</v>
      </c>
      <c r="C21" s="7" t="s">
        <v>69</v>
      </c>
      <c r="D21" s="8" t="s">
        <v>87</v>
      </c>
      <c r="E21" s="8"/>
      <c r="F21" s="9">
        <f>F22+F29</f>
        <v>12984.699999999999</v>
      </c>
      <c r="G21" s="9">
        <f>G22+G29</f>
        <v>9252.2999999999993</v>
      </c>
      <c r="H21" s="9">
        <f>H22+H29</f>
        <v>14423.5</v>
      </c>
    </row>
    <row r="22" spans="1:9" ht="30.6" customHeight="1">
      <c r="A22" s="6" t="s">
        <v>14</v>
      </c>
      <c r="B22" s="7" t="s">
        <v>66</v>
      </c>
      <c r="C22" s="7" t="s">
        <v>69</v>
      </c>
      <c r="D22" s="8" t="s">
        <v>88</v>
      </c>
      <c r="E22" s="8"/>
      <c r="F22" s="9">
        <f>F23+F25+F27</f>
        <v>12958.8</v>
      </c>
      <c r="G22" s="9">
        <f t="shared" ref="G22:H22" si="4">G23+G25+G27</f>
        <v>9226.4</v>
      </c>
      <c r="H22" s="9">
        <f t="shared" si="4"/>
        <v>14397.6</v>
      </c>
    </row>
    <row r="23" spans="1:9" ht="76.349999999999994" customHeight="1">
      <c r="A23" s="6" t="s">
        <v>11</v>
      </c>
      <c r="B23" s="7" t="s">
        <v>66</v>
      </c>
      <c r="C23" s="7" t="s">
        <v>69</v>
      </c>
      <c r="D23" s="8" t="s">
        <v>88</v>
      </c>
      <c r="E23" s="8" t="s">
        <v>15</v>
      </c>
      <c r="F23" s="9">
        <f>F24</f>
        <v>12394.9</v>
      </c>
      <c r="G23" s="9">
        <f t="shared" ref="G23:H23" si="5">G24</f>
        <v>8776.4</v>
      </c>
      <c r="H23" s="9">
        <f t="shared" si="5"/>
        <v>13893.6</v>
      </c>
    </row>
    <row r="24" spans="1:9" ht="32.700000000000003" customHeight="1">
      <c r="A24" s="6" t="s">
        <v>12</v>
      </c>
      <c r="B24" s="7" t="s">
        <v>66</v>
      </c>
      <c r="C24" s="7" t="s">
        <v>69</v>
      </c>
      <c r="D24" s="8" t="s">
        <v>88</v>
      </c>
      <c r="E24" s="8" t="s">
        <v>16</v>
      </c>
      <c r="F24" s="9">
        <f>'Приложение 3'!G19</f>
        <v>12394.9</v>
      </c>
      <c r="G24" s="9">
        <f>'Приложение 3'!H19</f>
        <v>8776.4</v>
      </c>
      <c r="H24" s="9">
        <f>'Приложение 3'!I19</f>
        <v>13893.6</v>
      </c>
    </row>
    <row r="25" spans="1:9" ht="27.6">
      <c r="A25" s="6" t="s">
        <v>32</v>
      </c>
      <c r="B25" s="7" t="s">
        <v>66</v>
      </c>
      <c r="C25" s="7" t="s">
        <v>69</v>
      </c>
      <c r="D25" s="8" t="s">
        <v>88</v>
      </c>
      <c r="E25" s="8">
        <v>200</v>
      </c>
      <c r="F25" s="9">
        <f>F26</f>
        <v>563.9</v>
      </c>
      <c r="G25" s="9">
        <f t="shared" ref="G25:H25" si="6">G26</f>
        <v>450</v>
      </c>
      <c r="H25" s="9">
        <f t="shared" si="6"/>
        <v>504</v>
      </c>
    </row>
    <row r="26" spans="1:9" ht="44.7" customHeight="1">
      <c r="A26" s="6" t="s">
        <v>17</v>
      </c>
      <c r="B26" s="7" t="s">
        <v>66</v>
      </c>
      <c r="C26" s="7" t="s">
        <v>69</v>
      </c>
      <c r="D26" s="8" t="s">
        <v>88</v>
      </c>
      <c r="E26" s="8">
        <v>240</v>
      </c>
      <c r="F26" s="9">
        <f>'Приложение 3'!G21</f>
        <v>563.9</v>
      </c>
      <c r="G26" s="9">
        <f>'Приложение 3'!H21</f>
        <v>450</v>
      </c>
      <c r="H26" s="9">
        <f>'Приложение 3'!I21</f>
        <v>504</v>
      </c>
    </row>
    <row r="27" spans="1:9" ht="28.2" hidden="1" customHeight="1">
      <c r="A27" s="6" t="s">
        <v>18</v>
      </c>
      <c r="B27" s="7" t="s">
        <v>66</v>
      </c>
      <c r="C27" s="7" t="s">
        <v>69</v>
      </c>
      <c r="D27" s="8" t="s">
        <v>88</v>
      </c>
      <c r="E27" s="8">
        <v>800</v>
      </c>
      <c r="F27" s="9">
        <f>F28</f>
        <v>0</v>
      </c>
      <c r="G27" s="9">
        <f>G28</f>
        <v>0</v>
      </c>
      <c r="H27" s="9">
        <f>H28</f>
        <v>0</v>
      </c>
    </row>
    <row r="28" spans="1:9" ht="30" hidden="1" customHeight="1">
      <c r="A28" s="6" t="s">
        <v>19</v>
      </c>
      <c r="B28" s="7" t="s">
        <v>66</v>
      </c>
      <c r="C28" s="7" t="s">
        <v>69</v>
      </c>
      <c r="D28" s="8" t="s">
        <v>88</v>
      </c>
      <c r="E28" s="8">
        <v>850</v>
      </c>
      <c r="F28" s="9">
        <f>'Приложение 3'!G23</f>
        <v>0</v>
      </c>
      <c r="G28" s="9">
        <v>0</v>
      </c>
      <c r="H28" s="9">
        <v>0</v>
      </c>
    </row>
    <row r="29" spans="1:9" ht="44.7" customHeight="1">
      <c r="A29" s="6" t="s">
        <v>89</v>
      </c>
      <c r="B29" s="7" t="s">
        <v>66</v>
      </c>
      <c r="C29" s="7" t="s">
        <v>69</v>
      </c>
      <c r="D29" s="8" t="s">
        <v>90</v>
      </c>
      <c r="E29" s="8"/>
      <c r="F29" s="9">
        <f>F30</f>
        <v>25.9</v>
      </c>
      <c r="G29" s="9">
        <f t="shared" ref="G29:H30" si="7">G30</f>
        <v>25.9</v>
      </c>
      <c r="H29" s="9">
        <f t="shared" si="7"/>
        <v>25.9</v>
      </c>
    </row>
    <row r="30" spans="1:9" ht="14.7" customHeight="1">
      <c r="A30" s="6" t="s">
        <v>18</v>
      </c>
      <c r="B30" s="7" t="s">
        <v>66</v>
      </c>
      <c r="C30" s="7" t="s">
        <v>69</v>
      </c>
      <c r="D30" s="8" t="s">
        <v>90</v>
      </c>
      <c r="E30" s="8">
        <v>800</v>
      </c>
      <c r="F30" s="9">
        <f>F31</f>
        <v>25.9</v>
      </c>
      <c r="G30" s="9">
        <f t="shared" si="7"/>
        <v>25.9</v>
      </c>
      <c r="H30" s="9">
        <f t="shared" si="7"/>
        <v>25.9</v>
      </c>
    </row>
    <row r="31" spans="1:9" ht="14.7" customHeight="1">
      <c r="A31" s="6" t="s">
        <v>19</v>
      </c>
      <c r="B31" s="7" t="s">
        <v>66</v>
      </c>
      <c r="C31" s="7" t="s">
        <v>69</v>
      </c>
      <c r="D31" s="8" t="s">
        <v>90</v>
      </c>
      <c r="E31" s="8">
        <v>850</v>
      </c>
      <c r="F31" s="9">
        <f>'Приложение 3'!G26</f>
        <v>25.9</v>
      </c>
      <c r="G31" s="9">
        <f>'Приложение 3'!H26</f>
        <v>25.9</v>
      </c>
      <c r="H31" s="9">
        <f>'Приложение 3'!I26</f>
        <v>25.9</v>
      </c>
    </row>
    <row r="32" spans="1:9" ht="50.25" customHeight="1">
      <c r="A32" s="26" t="s">
        <v>20</v>
      </c>
      <c r="B32" s="17" t="s">
        <v>66</v>
      </c>
      <c r="C32" s="17" t="s">
        <v>71</v>
      </c>
      <c r="D32" s="16"/>
      <c r="E32" s="16"/>
      <c r="F32" s="27">
        <f t="shared" ref="F32:H37" si="8">F33</f>
        <v>120</v>
      </c>
      <c r="G32" s="27">
        <f t="shared" si="8"/>
        <v>0</v>
      </c>
      <c r="H32" s="27">
        <f t="shared" si="8"/>
        <v>0</v>
      </c>
    </row>
    <row r="33" spans="1:11" s="1" customFormat="1">
      <c r="A33" s="6" t="s">
        <v>80</v>
      </c>
      <c r="B33" s="7" t="s">
        <v>66</v>
      </c>
      <c r="C33" s="7" t="s">
        <v>71</v>
      </c>
      <c r="D33" s="8" t="s">
        <v>41</v>
      </c>
      <c r="E33" s="8"/>
      <c r="F33" s="9">
        <f t="shared" si="8"/>
        <v>120</v>
      </c>
      <c r="G33" s="9">
        <f t="shared" si="8"/>
        <v>0</v>
      </c>
      <c r="H33" s="9">
        <f t="shared" si="8"/>
        <v>0</v>
      </c>
    </row>
    <row r="34" spans="1:11" s="1" customFormat="1" ht="27.6">
      <c r="A34" s="6" t="s">
        <v>73</v>
      </c>
      <c r="B34" s="7" t="s">
        <v>66</v>
      </c>
      <c r="C34" s="7" t="s">
        <v>71</v>
      </c>
      <c r="D34" s="8" t="s">
        <v>74</v>
      </c>
      <c r="E34" s="8"/>
      <c r="F34" s="9">
        <f t="shared" si="8"/>
        <v>120</v>
      </c>
      <c r="G34" s="9">
        <f t="shared" si="8"/>
        <v>0</v>
      </c>
      <c r="H34" s="9">
        <f t="shared" si="8"/>
        <v>0</v>
      </c>
    </row>
    <row r="35" spans="1:11" s="1" customFormat="1" ht="41.4">
      <c r="A35" s="6" t="s">
        <v>75</v>
      </c>
      <c r="B35" s="7" t="s">
        <v>66</v>
      </c>
      <c r="C35" s="7" t="s">
        <v>71</v>
      </c>
      <c r="D35" s="8" t="s">
        <v>76</v>
      </c>
      <c r="E35" s="8"/>
      <c r="F35" s="9">
        <f t="shared" si="8"/>
        <v>120</v>
      </c>
      <c r="G35" s="9">
        <f t="shared" si="8"/>
        <v>0</v>
      </c>
      <c r="H35" s="9">
        <f t="shared" si="8"/>
        <v>0</v>
      </c>
    </row>
    <row r="36" spans="1:11" s="1" customFormat="1" ht="27.6">
      <c r="A36" s="6" t="s">
        <v>21</v>
      </c>
      <c r="B36" s="7" t="s">
        <v>66</v>
      </c>
      <c r="C36" s="7" t="s">
        <v>71</v>
      </c>
      <c r="D36" s="8" t="s">
        <v>22</v>
      </c>
      <c r="E36" s="8"/>
      <c r="F36" s="9">
        <f t="shared" si="8"/>
        <v>120</v>
      </c>
      <c r="G36" s="9">
        <f t="shared" si="8"/>
        <v>0</v>
      </c>
      <c r="H36" s="9">
        <f t="shared" si="8"/>
        <v>0</v>
      </c>
    </row>
    <row r="37" spans="1:11">
      <c r="A37" s="6" t="s">
        <v>77</v>
      </c>
      <c r="B37" s="7" t="s">
        <v>66</v>
      </c>
      <c r="C37" s="7" t="s">
        <v>71</v>
      </c>
      <c r="D37" s="8" t="s">
        <v>22</v>
      </c>
      <c r="E37" s="8">
        <v>500</v>
      </c>
      <c r="F37" s="9">
        <f t="shared" si="8"/>
        <v>120</v>
      </c>
      <c r="G37" s="9">
        <f t="shared" si="8"/>
        <v>0</v>
      </c>
      <c r="H37" s="9">
        <f t="shared" si="8"/>
        <v>0</v>
      </c>
    </row>
    <row r="38" spans="1:11" ht="18.600000000000001" customHeight="1">
      <c r="A38" s="6" t="s">
        <v>23</v>
      </c>
      <c r="B38" s="7" t="s">
        <v>66</v>
      </c>
      <c r="C38" s="7" t="s">
        <v>71</v>
      </c>
      <c r="D38" s="8" t="s">
        <v>22</v>
      </c>
      <c r="E38" s="8">
        <v>540</v>
      </c>
      <c r="F38" s="9">
        <f>'Приложение 3'!G33</f>
        <v>120</v>
      </c>
      <c r="G38" s="9">
        <f>'Приложение 3'!H33</f>
        <v>0</v>
      </c>
      <c r="H38" s="9">
        <f>'Приложение 3'!I33</f>
        <v>0</v>
      </c>
    </row>
    <row r="39" spans="1:11" ht="22.95" customHeight="1">
      <c r="A39" s="26" t="s">
        <v>25</v>
      </c>
      <c r="B39" s="17" t="s">
        <v>66</v>
      </c>
      <c r="C39" s="17">
        <v>13</v>
      </c>
      <c r="D39" s="16"/>
      <c r="E39" s="16"/>
      <c r="F39" s="27">
        <f>F40+F51+F60+F73</f>
        <v>1516.4</v>
      </c>
      <c r="G39" s="27">
        <f t="shared" ref="G39:H39" si="9">G40+G51+G60+G73</f>
        <v>1119.9000000000001</v>
      </c>
      <c r="H39" s="27">
        <f t="shared" si="9"/>
        <v>1248.9000000000001</v>
      </c>
      <c r="I39" s="51"/>
      <c r="J39" s="51"/>
      <c r="K39" s="51"/>
    </row>
    <row r="40" spans="1:11" ht="60" customHeight="1">
      <c r="A40" s="72" t="s">
        <v>260</v>
      </c>
      <c r="B40" s="74" t="s">
        <v>66</v>
      </c>
      <c r="C40" s="74" t="s">
        <v>157</v>
      </c>
      <c r="D40" s="73" t="s">
        <v>158</v>
      </c>
      <c r="E40" s="73"/>
      <c r="F40" s="75">
        <f>F41+F44</f>
        <v>534.9</v>
      </c>
      <c r="G40" s="75">
        <f t="shared" ref="G40:H40" si="10">G41+G44</f>
        <v>434.9</v>
      </c>
      <c r="H40" s="75">
        <f t="shared" si="10"/>
        <v>483.9</v>
      </c>
    </row>
    <row r="41" spans="1:11" ht="41.4">
      <c r="A41" s="6" t="s">
        <v>173</v>
      </c>
      <c r="B41" s="7" t="s">
        <v>66</v>
      </c>
      <c r="C41" s="7" t="s">
        <v>157</v>
      </c>
      <c r="D41" s="8" t="s">
        <v>108</v>
      </c>
      <c r="E41" s="8"/>
      <c r="F41" s="9">
        <f t="shared" ref="F41:H42" si="11">F42</f>
        <v>24.9</v>
      </c>
      <c r="G41" s="9">
        <f t="shared" si="11"/>
        <v>24.9</v>
      </c>
      <c r="H41" s="9">
        <f t="shared" si="11"/>
        <v>24.9</v>
      </c>
    </row>
    <row r="42" spans="1:11" ht="30.75" customHeight="1">
      <c r="A42" s="6" t="s">
        <v>32</v>
      </c>
      <c r="B42" s="7" t="s">
        <v>66</v>
      </c>
      <c r="C42" s="7" t="s">
        <v>157</v>
      </c>
      <c r="D42" s="8" t="s">
        <v>109</v>
      </c>
      <c r="E42" s="8">
        <v>200</v>
      </c>
      <c r="F42" s="9">
        <f t="shared" si="11"/>
        <v>24.9</v>
      </c>
      <c r="G42" s="9">
        <f t="shared" si="11"/>
        <v>24.9</v>
      </c>
      <c r="H42" s="9">
        <f t="shared" si="11"/>
        <v>24.9</v>
      </c>
    </row>
    <row r="43" spans="1:11" ht="45.75" customHeight="1">
      <c r="A43" s="6" t="s">
        <v>17</v>
      </c>
      <c r="B43" s="7" t="s">
        <v>66</v>
      </c>
      <c r="C43" s="7" t="s">
        <v>157</v>
      </c>
      <c r="D43" s="8" t="s">
        <v>109</v>
      </c>
      <c r="E43" s="8">
        <v>240</v>
      </c>
      <c r="F43" s="9">
        <f>'Приложение 3'!G39</f>
        <v>24.9</v>
      </c>
      <c r="G43" s="9">
        <f>'Приложение 3'!H39</f>
        <v>24.9</v>
      </c>
      <c r="H43" s="9">
        <f>'Приложение 3'!I39</f>
        <v>24.9</v>
      </c>
    </row>
    <row r="44" spans="1:11" ht="46.2" customHeight="1">
      <c r="A44" s="6" t="s">
        <v>176</v>
      </c>
      <c r="B44" s="7" t="s">
        <v>66</v>
      </c>
      <c r="C44" s="7" t="s">
        <v>157</v>
      </c>
      <c r="D44" s="8" t="s">
        <v>159</v>
      </c>
      <c r="E44" s="8"/>
      <c r="F44" s="9">
        <f>F45+F48</f>
        <v>510</v>
      </c>
      <c r="G44" s="9">
        <f t="shared" ref="G44:H44" si="12">G45+G48</f>
        <v>410</v>
      </c>
      <c r="H44" s="9">
        <f t="shared" si="12"/>
        <v>459</v>
      </c>
    </row>
    <row r="45" spans="1:11" ht="34.950000000000003" customHeight="1">
      <c r="A45" s="6" t="s">
        <v>246</v>
      </c>
      <c r="B45" s="7" t="s">
        <v>66</v>
      </c>
      <c r="C45" s="7" t="s">
        <v>157</v>
      </c>
      <c r="D45" s="8" t="s">
        <v>247</v>
      </c>
      <c r="E45" s="8"/>
      <c r="F45" s="9">
        <f>F46</f>
        <v>295.2</v>
      </c>
      <c r="G45" s="9">
        <f t="shared" ref="G45" si="13">G46</f>
        <v>150</v>
      </c>
      <c r="H45" s="9">
        <f t="shared" ref="H45" si="14">H46</f>
        <v>169</v>
      </c>
    </row>
    <row r="46" spans="1:11" ht="28.5" customHeight="1">
      <c r="A46" s="6" t="s">
        <v>32</v>
      </c>
      <c r="B46" s="7" t="s">
        <v>66</v>
      </c>
      <c r="C46" s="7" t="s">
        <v>157</v>
      </c>
      <c r="D46" s="8" t="s">
        <v>247</v>
      </c>
      <c r="E46" s="8">
        <v>200</v>
      </c>
      <c r="F46" s="9">
        <f>F47</f>
        <v>295.2</v>
      </c>
      <c r="G46" s="9">
        <f t="shared" ref="G46:H46" si="15">G47</f>
        <v>150</v>
      </c>
      <c r="H46" s="9">
        <f t="shared" si="15"/>
        <v>169</v>
      </c>
    </row>
    <row r="47" spans="1:11" ht="47.25" customHeight="1">
      <c r="A47" s="6" t="s">
        <v>17</v>
      </c>
      <c r="B47" s="7" t="s">
        <v>66</v>
      </c>
      <c r="C47" s="7" t="s">
        <v>157</v>
      </c>
      <c r="D47" s="8" t="s">
        <v>247</v>
      </c>
      <c r="E47" s="8">
        <v>240</v>
      </c>
      <c r="F47" s="9">
        <f>'Приложение 3'!G43</f>
        <v>295.2</v>
      </c>
      <c r="G47" s="9">
        <f>'Приложение 3'!H43</f>
        <v>150</v>
      </c>
      <c r="H47" s="9">
        <f>'Приложение 3'!I43</f>
        <v>169</v>
      </c>
    </row>
    <row r="48" spans="1:11" ht="27.6">
      <c r="A48" s="6" t="s">
        <v>226</v>
      </c>
      <c r="B48" s="7" t="s">
        <v>66</v>
      </c>
      <c r="C48" s="7" t="s">
        <v>157</v>
      </c>
      <c r="D48" s="8" t="s">
        <v>248</v>
      </c>
      <c r="E48" s="8"/>
      <c r="F48" s="9">
        <f>F49</f>
        <v>214.8</v>
      </c>
      <c r="G48" s="9">
        <f t="shared" ref="G48:H48" si="16">G49</f>
        <v>260</v>
      </c>
      <c r="H48" s="9">
        <f t="shared" si="16"/>
        <v>290</v>
      </c>
    </row>
    <row r="49" spans="1:8" ht="44.25" customHeight="1">
      <c r="A49" s="6" t="s">
        <v>57</v>
      </c>
      <c r="B49" s="7" t="s">
        <v>66</v>
      </c>
      <c r="C49" s="7" t="s">
        <v>157</v>
      </c>
      <c r="D49" s="8" t="s">
        <v>248</v>
      </c>
      <c r="E49" s="8">
        <v>600</v>
      </c>
      <c r="F49" s="9">
        <f>F50</f>
        <v>214.8</v>
      </c>
      <c r="G49" s="9">
        <f t="shared" ref="G49:H49" si="17">G50</f>
        <v>260</v>
      </c>
      <c r="H49" s="9">
        <f t="shared" si="17"/>
        <v>290</v>
      </c>
    </row>
    <row r="50" spans="1:8" ht="22.95" customHeight="1">
      <c r="A50" s="6" t="s">
        <v>58</v>
      </c>
      <c r="B50" s="7" t="s">
        <v>66</v>
      </c>
      <c r="C50" s="7" t="s">
        <v>157</v>
      </c>
      <c r="D50" s="8" t="s">
        <v>248</v>
      </c>
      <c r="E50" s="8">
        <v>610</v>
      </c>
      <c r="F50" s="9">
        <f>'Приложение 3'!G46</f>
        <v>214.8</v>
      </c>
      <c r="G50" s="9">
        <f>'Приложение 3'!H46</f>
        <v>260</v>
      </c>
      <c r="H50" s="9">
        <f>'Приложение 3'!I46</f>
        <v>290</v>
      </c>
    </row>
    <row r="51" spans="1:8" ht="55.2">
      <c r="A51" s="72" t="s">
        <v>178</v>
      </c>
      <c r="B51" s="74" t="s">
        <v>66</v>
      </c>
      <c r="C51" s="74">
        <v>13</v>
      </c>
      <c r="D51" s="73" t="s">
        <v>26</v>
      </c>
      <c r="E51" s="73"/>
      <c r="F51" s="75">
        <f>F52+F56</f>
        <v>15</v>
      </c>
      <c r="G51" s="75">
        <f t="shared" ref="G51:H51" si="18">G52+G56</f>
        <v>15</v>
      </c>
      <c r="H51" s="75">
        <f t="shared" si="18"/>
        <v>15</v>
      </c>
    </row>
    <row r="52" spans="1:8" ht="55.2">
      <c r="A52" s="6" t="s">
        <v>27</v>
      </c>
      <c r="B52" s="7" t="s">
        <v>66</v>
      </c>
      <c r="C52" s="7">
        <v>13</v>
      </c>
      <c r="D52" s="8" t="s">
        <v>28</v>
      </c>
      <c r="E52" s="8"/>
      <c r="F52" s="9">
        <f>F53</f>
        <v>15</v>
      </c>
      <c r="G52" s="9">
        <f t="shared" ref="G52:H53" si="19">G53</f>
        <v>15</v>
      </c>
      <c r="H52" s="9">
        <f t="shared" si="19"/>
        <v>15</v>
      </c>
    </row>
    <row r="53" spans="1:8" ht="15.6" customHeight="1">
      <c r="A53" s="6" t="s">
        <v>29</v>
      </c>
      <c r="B53" s="7" t="s">
        <v>66</v>
      </c>
      <c r="C53" s="7">
        <v>13</v>
      </c>
      <c r="D53" s="8" t="s">
        <v>91</v>
      </c>
      <c r="E53" s="8"/>
      <c r="F53" s="9">
        <f>F54</f>
        <v>15</v>
      </c>
      <c r="G53" s="9">
        <f t="shared" si="19"/>
        <v>15</v>
      </c>
      <c r="H53" s="9">
        <f t="shared" si="19"/>
        <v>15</v>
      </c>
    </row>
    <row r="54" spans="1:8" ht="27.6">
      <c r="A54" s="6" t="s">
        <v>32</v>
      </c>
      <c r="B54" s="7" t="s">
        <v>66</v>
      </c>
      <c r="C54" s="7">
        <v>13</v>
      </c>
      <c r="D54" s="8" t="s">
        <v>91</v>
      </c>
      <c r="E54" s="8">
        <v>200</v>
      </c>
      <c r="F54" s="9">
        <f>F55</f>
        <v>15</v>
      </c>
      <c r="G54" s="9">
        <f t="shared" ref="G54:H54" si="20">G55</f>
        <v>15</v>
      </c>
      <c r="H54" s="9">
        <f t="shared" si="20"/>
        <v>15</v>
      </c>
    </row>
    <row r="55" spans="1:8" ht="41.4">
      <c r="A55" s="6" t="s">
        <v>17</v>
      </c>
      <c r="B55" s="7" t="s">
        <v>66</v>
      </c>
      <c r="C55" s="7">
        <v>13</v>
      </c>
      <c r="D55" s="8" t="s">
        <v>91</v>
      </c>
      <c r="E55" s="8">
        <v>240</v>
      </c>
      <c r="F55" s="9">
        <f>'Приложение 3'!G51</f>
        <v>15</v>
      </c>
      <c r="G55" s="9">
        <f>'Приложение 3'!H51</f>
        <v>15</v>
      </c>
      <c r="H55" s="9">
        <f>'Приложение 3'!I51</f>
        <v>15</v>
      </c>
    </row>
    <row r="56" spans="1:8" s="12" customFormat="1" ht="27.6" hidden="1">
      <c r="A56" s="6" t="s">
        <v>165</v>
      </c>
      <c r="B56" s="7" t="s">
        <v>66</v>
      </c>
      <c r="C56" s="7">
        <v>13</v>
      </c>
      <c r="D56" s="8" t="s">
        <v>166</v>
      </c>
      <c r="E56" s="8"/>
      <c r="F56" s="9">
        <f>F57</f>
        <v>0</v>
      </c>
      <c r="G56" s="9">
        <f t="shared" ref="G56:H57" si="21">G57</f>
        <v>0</v>
      </c>
      <c r="H56" s="9">
        <f t="shared" si="21"/>
        <v>0</v>
      </c>
    </row>
    <row r="57" spans="1:8" s="12" customFormat="1" hidden="1">
      <c r="A57" s="6" t="s">
        <v>29</v>
      </c>
      <c r="B57" s="7" t="s">
        <v>66</v>
      </c>
      <c r="C57" s="7">
        <v>13</v>
      </c>
      <c r="D57" s="8" t="s">
        <v>167</v>
      </c>
      <c r="E57" s="8"/>
      <c r="F57" s="9">
        <f>F58</f>
        <v>0</v>
      </c>
      <c r="G57" s="9">
        <f t="shared" si="21"/>
        <v>0</v>
      </c>
      <c r="H57" s="9">
        <f t="shared" si="21"/>
        <v>0</v>
      </c>
    </row>
    <row r="58" spans="1:8" s="12" customFormat="1" ht="27.6" hidden="1">
      <c r="A58" s="6" t="s">
        <v>32</v>
      </c>
      <c r="B58" s="7" t="s">
        <v>66</v>
      </c>
      <c r="C58" s="7">
        <v>13</v>
      </c>
      <c r="D58" s="8" t="s">
        <v>167</v>
      </c>
      <c r="E58" s="8">
        <v>200</v>
      </c>
      <c r="F58" s="9">
        <f>F59</f>
        <v>0</v>
      </c>
      <c r="G58" s="9">
        <f>G59</f>
        <v>0</v>
      </c>
      <c r="H58" s="9">
        <f>H59</f>
        <v>0</v>
      </c>
    </row>
    <row r="59" spans="1:8" s="12" customFormat="1" ht="41.4" hidden="1">
      <c r="A59" s="6" t="s">
        <v>17</v>
      </c>
      <c r="B59" s="7" t="s">
        <v>66</v>
      </c>
      <c r="C59" s="7">
        <v>13</v>
      </c>
      <c r="D59" s="8" t="s">
        <v>167</v>
      </c>
      <c r="E59" s="8">
        <v>240</v>
      </c>
      <c r="F59" s="9">
        <f>'Приложение 3'!G55</f>
        <v>0</v>
      </c>
      <c r="G59" s="9"/>
      <c r="H59" s="9"/>
    </row>
    <row r="60" spans="1:8" ht="90" customHeight="1">
      <c r="A60" s="72" t="s">
        <v>168</v>
      </c>
      <c r="B60" s="74" t="s">
        <v>66</v>
      </c>
      <c r="C60" s="74">
        <v>13</v>
      </c>
      <c r="D60" s="73" t="s">
        <v>30</v>
      </c>
      <c r="E60" s="73"/>
      <c r="F60" s="75">
        <f>F61+F69</f>
        <v>304.60000000000002</v>
      </c>
      <c r="G60" s="75">
        <f t="shared" ref="G60:H60" si="22">G61+G69</f>
        <v>243</v>
      </c>
      <c r="H60" s="75">
        <f t="shared" si="22"/>
        <v>273</v>
      </c>
    </row>
    <row r="61" spans="1:8" ht="28.5" customHeight="1">
      <c r="A61" s="6" t="s">
        <v>92</v>
      </c>
      <c r="B61" s="7" t="s">
        <v>66</v>
      </c>
      <c r="C61" s="7">
        <v>13</v>
      </c>
      <c r="D61" s="8" t="s">
        <v>31</v>
      </c>
      <c r="E61" s="8"/>
      <c r="F61" s="9">
        <f>F62</f>
        <v>100.6</v>
      </c>
      <c r="G61" s="9">
        <f t="shared" ref="G61:H63" si="23">G62</f>
        <v>80</v>
      </c>
      <c r="H61" s="9">
        <f t="shared" si="23"/>
        <v>90</v>
      </c>
    </row>
    <row r="62" spans="1:8" ht="37.200000000000003" customHeight="1">
      <c r="A62" s="6" t="s">
        <v>226</v>
      </c>
      <c r="B62" s="7" t="s">
        <v>66</v>
      </c>
      <c r="C62" s="7">
        <v>13</v>
      </c>
      <c r="D62" s="8" t="s">
        <v>245</v>
      </c>
      <c r="E62" s="8"/>
      <c r="F62" s="9">
        <f>F63+F67+F65</f>
        <v>100.6</v>
      </c>
      <c r="G62" s="9">
        <f t="shared" ref="G62:H62" si="24">G63+G67+G65</f>
        <v>80</v>
      </c>
      <c r="H62" s="9">
        <f t="shared" si="24"/>
        <v>90</v>
      </c>
    </row>
    <row r="63" spans="1:8" ht="27.6" hidden="1">
      <c r="A63" s="6" t="s">
        <v>32</v>
      </c>
      <c r="B63" s="7" t="s">
        <v>66</v>
      </c>
      <c r="C63" s="7">
        <v>13</v>
      </c>
      <c r="D63" s="8" t="s">
        <v>93</v>
      </c>
      <c r="E63" s="8">
        <v>200</v>
      </c>
      <c r="F63" s="9">
        <f>F64</f>
        <v>0</v>
      </c>
      <c r="G63" s="9">
        <f t="shared" si="23"/>
        <v>0</v>
      </c>
      <c r="H63" s="9">
        <f t="shared" si="23"/>
        <v>0</v>
      </c>
    </row>
    <row r="64" spans="1:8" ht="41.4" hidden="1">
      <c r="A64" s="6" t="s">
        <v>17</v>
      </c>
      <c r="B64" s="7" t="s">
        <v>66</v>
      </c>
      <c r="C64" s="7">
        <v>13</v>
      </c>
      <c r="D64" s="8" t="s">
        <v>93</v>
      </c>
      <c r="E64" s="8">
        <v>240</v>
      </c>
      <c r="F64" s="9">
        <f>'Приложение 3'!G60</f>
        <v>0</v>
      </c>
      <c r="G64" s="9">
        <f>'Приложение 3'!H60</f>
        <v>0</v>
      </c>
      <c r="H64" s="9">
        <f>'Приложение 3'!I60</f>
        <v>0</v>
      </c>
    </row>
    <row r="65" spans="1:8" ht="41.4">
      <c r="A65" s="6" t="s">
        <v>57</v>
      </c>
      <c r="B65" s="7" t="s">
        <v>66</v>
      </c>
      <c r="C65" s="7">
        <v>13</v>
      </c>
      <c r="D65" s="8" t="s">
        <v>245</v>
      </c>
      <c r="E65" s="8">
        <v>600</v>
      </c>
      <c r="F65" s="9">
        <f>F66</f>
        <v>100.6</v>
      </c>
      <c r="G65" s="9">
        <f t="shared" ref="G65:H65" si="25">G66</f>
        <v>80</v>
      </c>
      <c r="H65" s="9">
        <f t="shared" si="25"/>
        <v>90</v>
      </c>
    </row>
    <row r="66" spans="1:8">
      <c r="A66" s="6" t="s">
        <v>58</v>
      </c>
      <c r="B66" s="7" t="s">
        <v>66</v>
      </c>
      <c r="C66" s="7">
        <v>13</v>
      </c>
      <c r="D66" s="8" t="s">
        <v>245</v>
      </c>
      <c r="E66" s="8">
        <v>610</v>
      </c>
      <c r="F66" s="9">
        <f>'Приложение 3'!G62</f>
        <v>100.6</v>
      </c>
      <c r="G66" s="9">
        <f>'Приложение 3'!H62</f>
        <v>80</v>
      </c>
      <c r="H66" s="9">
        <f>'Приложение 3'!I62</f>
        <v>90</v>
      </c>
    </row>
    <row r="67" spans="1:8" s="12" customFormat="1" hidden="1">
      <c r="A67" s="6" t="s">
        <v>18</v>
      </c>
      <c r="B67" s="7" t="s">
        <v>66</v>
      </c>
      <c r="C67" s="7">
        <v>13</v>
      </c>
      <c r="D67" s="8" t="s">
        <v>93</v>
      </c>
      <c r="E67" s="8">
        <v>800</v>
      </c>
      <c r="F67" s="9">
        <f>F68</f>
        <v>0</v>
      </c>
      <c r="G67" s="9">
        <f t="shared" ref="G67:H67" si="26">G68</f>
        <v>0</v>
      </c>
      <c r="H67" s="9">
        <f t="shared" si="26"/>
        <v>0</v>
      </c>
    </row>
    <row r="68" spans="1:8" s="12" customFormat="1" hidden="1">
      <c r="A68" s="6" t="s">
        <v>19</v>
      </c>
      <c r="B68" s="7" t="s">
        <v>66</v>
      </c>
      <c r="C68" s="7">
        <v>13</v>
      </c>
      <c r="D68" s="8" t="s">
        <v>93</v>
      </c>
      <c r="E68" s="8">
        <v>850</v>
      </c>
      <c r="F68" s="9">
        <f>'Приложение 3'!G64</f>
        <v>0</v>
      </c>
      <c r="G68" s="9"/>
      <c r="H68" s="9"/>
    </row>
    <row r="69" spans="1:8" ht="55.2">
      <c r="A69" s="6" t="s">
        <v>259</v>
      </c>
      <c r="B69" s="7" t="s">
        <v>66</v>
      </c>
      <c r="C69" s="7">
        <v>13</v>
      </c>
      <c r="D69" s="8" t="s">
        <v>95</v>
      </c>
      <c r="E69" s="8"/>
      <c r="F69" s="9">
        <f>F70</f>
        <v>204</v>
      </c>
      <c r="G69" s="9">
        <f t="shared" ref="G69:H70" si="27">G70</f>
        <v>163</v>
      </c>
      <c r="H69" s="9">
        <f t="shared" si="27"/>
        <v>183</v>
      </c>
    </row>
    <row r="70" spans="1:8">
      <c r="A70" s="6" t="s">
        <v>29</v>
      </c>
      <c r="B70" s="7" t="s">
        <v>66</v>
      </c>
      <c r="C70" s="7">
        <v>13</v>
      </c>
      <c r="D70" s="8" t="s">
        <v>94</v>
      </c>
      <c r="E70" s="8"/>
      <c r="F70" s="9">
        <f>F71</f>
        <v>204</v>
      </c>
      <c r="G70" s="9">
        <f t="shared" si="27"/>
        <v>163</v>
      </c>
      <c r="H70" s="9">
        <f t="shared" si="27"/>
        <v>183</v>
      </c>
    </row>
    <row r="71" spans="1:8" ht="27.6">
      <c r="A71" s="6" t="s">
        <v>32</v>
      </c>
      <c r="B71" s="7" t="s">
        <v>66</v>
      </c>
      <c r="C71" s="7">
        <v>13</v>
      </c>
      <c r="D71" s="8" t="s">
        <v>94</v>
      </c>
      <c r="E71" s="8">
        <v>200</v>
      </c>
      <c r="F71" s="9">
        <f>F72</f>
        <v>204</v>
      </c>
      <c r="G71" s="9">
        <f>G72</f>
        <v>163</v>
      </c>
      <c r="H71" s="9">
        <f>H72</f>
        <v>183</v>
      </c>
    </row>
    <row r="72" spans="1:8" ht="43.95" customHeight="1">
      <c r="A72" s="6" t="s">
        <v>17</v>
      </c>
      <c r="B72" s="7" t="s">
        <v>66</v>
      </c>
      <c r="C72" s="7">
        <v>13</v>
      </c>
      <c r="D72" s="8" t="s">
        <v>94</v>
      </c>
      <c r="E72" s="8">
        <v>240</v>
      </c>
      <c r="F72" s="9">
        <f>'Приложение 3'!G68</f>
        <v>204</v>
      </c>
      <c r="G72" s="9">
        <f>'Приложение 3'!H68</f>
        <v>163</v>
      </c>
      <c r="H72" s="9">
        <f>'Приложение 3'!I68</f>
        <v>183</v>
      </c>
    </row>
    <row r="73" spans="1:8" ht="14.7" customHeight="1">
      <c r="A73" s="6" t="s">
        <v>24</v>
      </c>
      <c r="B73" s="7" t="s">
        <v>66</v>
      </c>
      <c r="C73" s="7">
        <v>13</v>
      </c>
      <c r="D73" s="8" t="s">
        <v>96</v>
      </c>
      <c r="E73" s="8"/>
      <c r="F73" s="9">
        <f>F78+F74</f>
        <v>661.90000000000009</v>
      </c>
      <c r="G73" s="9">
        <f>G78</f>
        <v>427</v>
      </c>
      <c r="H73" s="9">
        <f>H78</f>
        <v>477</v>
      </c>
    </row>
    <row r="74" spans="1:8" ht="29.25" hidden="1" customHeight="1">
      <c r="A74" s="6" t="s">
        <v>160</v>
      </c>
      <c r="B74" s="7" t="s">
        <v>66</v>
      </c>
      <c r="C74" s="7">
        <v>13</v>
      </c>
      <c r="D74" s="8" t="s">
        <v>161</v>
      </c>
      <c r="E74" s="8"/>
      <c r="F74" s="9">
        <f>F75</f>
        <v>0</v>
      </c>
      <c r="G74" s="9">
        <f t="shared" ref="G74:H76" si="28">G75</f>
        <v>0</v>
      </c>
      <c r="H74" s="9">
        <f t="shared" si="28"/>
        <v>0</v>
      </c>
    </row>
    <row r="75" spans="1:8" ht="33" hidden="1" customHeight="1">
      <c r="A75" s="6" t="s">
        <v>162</v>
      </c>
      <c r="B75" s="7" t="s">
        <v>66</v>
      </c>
      <c r="C75" s="7">
        <v>13</v>
      </c>
      <c r="D75" s="8" t="s">
        <v>163</v>
      </c>
      <c r="E75" s="8"/>
      <c r="F75" s="9">
        <f>F76</f>
        <v>0</v>
      </c>
      <c r="G75" s="9">
        <f t="shared" si="28"/>
        <v>0</v>
      </c>
      <c r="H75" s="9">
        <f t="shared" si="28"/>
        <v>0</v>
      </c>
    </row>
    <row r="76" spans="1:8" ht="14.7" hidden="1" customHeight="1">
      <c r="A76" s="6" t="s">
        <v>18</v>
      </c>
      <c r="B76" s="7" t="s">
        <v>66</v>
      </c>
      <c r="C76" s="7">
        <v>13</v>
      </c>
      <c r="D76" s="8" t="s">
        <v>163</v>
      </c>
      <c r="E76" s="8">
        <v>800</v>
      </c>
      <c r="F76" s="9">
        <f>F77</f>
        <v>0</v>
      </c>
      <c r="G76" s="9">
        <f t="shared" si="28"/>
        <v>0</v>
      </c>
      <c r="H76" s="9">
        <f t="shared" si="28"/>
        <v>0</v>
      </c>
    </row>
    <row r="77" spans="1:8" ht="14.7" hidden="1" customHeight="1">
      <c r="A77" s="6" t="s">
        <v>164</v>
      </c>
      <c r="B77" s="7" t="s">
        <v>66</v>
      </c>
      <c r="C77" s="7">
        <v>13</v>
      </c>
      <c r="D77" s="8" t="s">
        <v>163</v>
      </c>
      <c r="E77" s="8">
        <v>830</v>
      </c>
      <c r="F77" s="9">
        <f>'Приложение 3'!G73</f>
        <v>0</v>
      </c>
      <c r="G77" s="9">
        <f>'Приложение 3'!H73</f>
        <v>0</v>
      </c>
      <c r="H77" s="9">
        <f>'Приложение 3'!I73</f>
        <v>0</v>
      </c>
    </row>
    <row r="78" spans="1:8" ht="14.7" customHeight="1">
      <c r="A78" s="6" t="s">
        <v>97</v>
      </c>
      <c r="B78" s="7" t="s">
        <v>66</v>
      </c>
      <c r="C78" s="7">
        <v>13</v>
      </c>
      <c r="D78" s="8" t="s">
        <v>98</v>
      </c>
      <c r="E78" s="8"/>
      <c r="F78" s="9">
        <f>F79+F82+F87</f>
        <v>661.90000000000009</v>
      </c>
      <c r="G78" s="9">
        <f t="shared" ref="G78:H78" si="29">G79+G82</f>
        <v>427</v>
      </c>
      <c r="H78" s="9">
        <f t="shared" si="29"/>
        <v>477</v>
      </c>
    </row>
    <row r="79" spans="1:8">
      <c r="A79" s="6" t="s">
        <v>33</v>
      </c>
      <c r="B79" s="7" t="s">
        <v>66</v>
      </c>
      <c r="C79" s="7">
        <v>13</v>
      </c>
      <c r="D79" s="8" t="s">
        <v>99</v>
      </c>
      <c r="E79" s="8"/>
      <c r="F79" s="9">
        <f>F80</f>
        <v>31.7</v>
      </c>
      <c r="G79" s="9">
        <f t="shared" ref="G79:H80" si="30">G80</f>
        <v>22</v>
      </c>
      <c r="H79" s="9">
        <f t="shared" si="30"/>
        <v>23</v>
      </c>
    </row>
    <row r="80" spans="1:8" ht="14.7" customHeight="1">
      <c r="A80" s="6" t="s">
        <v>18</v>
      </c>
      <c r="B80" s="7" t="s">
        <v>66</v>
      </c>
      <c r="C80" s="7">
        <v>13</v>
      </c>
      <c r="D80" s="8" t="s">
        <v>99</v>
      </c>
      <c r="E80" s="8">
        <v>800</v>
      </c>
      <c r="F80" s="9">
        <f>F81</f>
        <v>31.7</v>
      </c>
      <c r="G80" s="9">
        <f t="shared" si="30"/>
        <v>22</v>
      </c>
      <c r="H80" s="9">
        <f t="shared" si="30"/>
        <v>23</v>
      </c>
    </row>
    <row r="81" spans="1:9">
      <c r="A81" s="6" t="s">
        <v>19</v>
      </c>
      <c r="B81" s="7" t="s">
        <v>66</v>
      </c>
      <c r="C81" s="7">
        <v>13</v>
      </c>
      <c r="D81" s="8" t="s">
        <v>99</v>
      </c>
      <c r="E81" s="8">
        <v>850</v>
      </c>
      <c r="F81" s="9">
        <f>'Приложение 3'!G77</f>
        <v>31.7</v>
      </c>
      <c r="G81" s="9">
        <f>'Приложение 3'!H77</f>
        <v>22</v>
      </c>
      <c r="H81" s="9">
        <f>'Приложение 3'!I77</f>
        <v>23</v>
      </c>
    </row>
    <row r="82" spans="1:9" ht="27.6">
      <c r="A82" s="6" t="s">
        <v>115</v>
      </c>
      <c r="B82" s="7" t="s">
        <v>66</v>
      </c>
      <c r="C82" s="7">
        <v>13</v>
      </c>
      <c r="D82" s="8" t="s">
        <v>116</v>
      </c>
      <c r="E82" s="8"/>
      <c r="F82" s="9">
        <f>F83+F85</f>
        <v>630.20000000000005</v>
      </c>
      <c r="G82" s="9">
        <f>G83+G85</f>
        <v>405</v>
      </c>
      <c r="H82" s="9">
        <f>H83+H85</f>
        <v>454</v>
      </c>
    </row>
    <row r="83" spans="1:9" ht="14.7" customHeight="1">
      <c r="A83" s="6" t="s">
        <v>32</v>
      </c>
      <c r="B83" s="7" t="s">
        <v>66</v>
      </c>
      <c r="C83" s="7">
        <v>13</v>
      </c>
      <c r="D83" s="8" t="s">
        <v>116</v>
      </c>
      <c r="E83" s="8">
        <v>200</v>
      </c>
      <c r="F83" s="9">
        <f>F84</f>
        <v>130.19999999999999</v>
      </c>
      <c r="G83" s="9">
        <f t="shared" ref="G83:H83" si="31">G84</f>
        <v>0</v>
      </c>
      <c r="H83" s="9">
        <f t="shared" si="31"/>
        <v>0</v>
      </c>
    </row>
    <row r="84" spans="1:9" ht="41.4">
      <c r="A84" s="6" t="s">
        <v>17</v>
      </c>
      <c r="B84" s="7" t="s">
        <v>66</v>
      </c>
      <c r="C84" s="7">
        <v>13</v>
      </c>
      <c r="D84" s="8" t="s">
        <v>116</v>
      </c>
      <c r="E84" s="8">
        <v>240</v>
      </c>
      <c r="F84" s="9">
        <f>'Приложение 3'!G80</f>
        <v>130.19999999999999</v>
      </c>
      <c r="G84" s="9">
        <f>'Приложение 3'!H80</f>
        <v>0</v>
      </c>
      <c r="H84" s="9">
        <f>'Приложение 3'!I80</f>
        <v>0</v>
      </c>
      <c r="I84" s="4"/>
    </row>
    <row r="85" spans="1:9" s="12" customFormat="1" ht="14.7" customHeight="1">
      <c r="A85" s="6" t="s">
        <v>18</v>
      </c>
      <c r="B85" s="7" t="s">
        <v>66</v>
      </c>
      <c r="C85" s="7">
        <v>13</v>
      </c>
      <c r="D85" s="8" t="s">
        <v>116</v>
      </c>
      <c r="E85" s="8">
        <v>800</v>
      </c>
      <c r="F85" s="9">
        <f>F86</f>
        <v>500</v>
      </c>
      <c r="G85" s="9">
        <f>G86</f>
        <v>405</v>
      </c>
      <c r="H85" s="9">
        <f>H86</f>
        <v>454</v>
      </c>
    </row>
    <row r="86" spans="1:9" s="12" customFormat="1">
      <c r="A86" s="6" t="s">
        <v>19</v>
      </c>
      <c r="B86" s="7" t="s">
        <v>66</v>
      </c>
      <c r="C86" s="7">
        <v>13</v>
      </c>
      <c r="D86" s="8" t="s">
        <v>116</v>
      </c>
      <c r="E86" s="8">
        <v>850</v>
      </c>
      <c r="F86" s="9">
        <f>'Приложение 3'!G82</f>
        <v>500</v>
      </c>
      <c r="G86" s="9">
        <f>'Приложение 3'!H82</f>
        <v>405</v>
      </c>
      <c r="H86" s="9">
        <f>'Приложение 3'!I82</f>
        <v>454</v>
      </c>
    </row>
    <row r="87" spans="1:9" s="12" customFormat="1" ht="39.75" hidden="1" customHeight="1">
      <c r="A87" s="6" t="s">
        <v>220</v>
      </c>
      <c r="B87" s="7" t="s">
        <v>66</v>
      </c>
      <c r="C87" s="7" t="s">
        <v>157</v>
      </c>
      <c r="D87" s="8" t="s">
        <v>221</v>
      </c>
      <c r="E87" s="8"/>
      <c r="F87" s="9">
        <f t="shared" ref="F87:H88" si="32">F88</f>
        <v>0</v>
      </c>
      <c r="G87" s="9">
        <f t="shared" si="32"/>
        <v>0</v>
      </c>
      <c r="H87" s="9">
        <f t="shared" si="32"/>
        <v>0</v>
      </c>
    </row>
    <row r="88" spans="1:9" s="12" customFormat="1" ht="41.4" hidden="1">
      <c r="A88" s="6" t="s">
        <v>57</v>
      </c>
      <c r="B88" s="7" t="s">
        <v>66</v>
      </c>
      <c r="C88" s="7" t="s">
        <v>157</v>
      </c>
      <c r="D88" s="8" t="s">
        <v>221</v>
      </c>
      <c r="E88" s="8">
        <v>600</v>
      </c>
      <c r="F88" s="9">
        <f t="shared" si="32"/>
        <v>0</v>
      </c>
      <c r="G88" s="9">
        <f t="shared" si="32"/>
        <v>0</v>
      </c>
      <c r="H88" s="9">
        <f t="shared" si="32"/>
        <v>0</v>
      </c>
    </row>
    <row r="89" spans="1:9" s="12" customFormat="1" ht="20.25" hidden="1" customHeight="1">
      <c r="A89" s="6" t="s">
        <v>58</v>
      </c>
      <c r="B89" s="7" t="s">
        <v>66</v>
      </c>
      <c r="C89" s="7" t="s">
        <v>157</v>
      </c>
      <c r="D89" s="8" t="s">
        <v>221</v>
      </c>
      <c r="E89" s="8">
        <v>610</v>
      </c>
      <c r="F89" s="9">
        <f>'Приложение 3'!G85</f>
        <v>0</v>
      </c>
      <c r="G89" s="9">
        <f>'Приложение 3'!H85</f>
        <v>0</v>
      </c>
      <c r="H89" s="9">
        <f>'Приложение 3'!I85</f>
        <v>0</v>
      </c>
    </row>
    <row r="90" spans="1:9" ht="24.75" hidden="1" customHeight="1">
      <c r="A90" s="26" t="s">
        <v>34</v>
      </c>
      <c r="B90" s="17" t="s">
        <v>67</v>
      </c>
      <c r="C90" s="17"/>
      <c r="D90" s="16"/>
      <c r="E90" s="16"/>
      <c r="F90" s="27">
        <f t="shared" ref="F90:H95" si="33">F91</f>
        <v>0</v>
      </c>
      <c r="G90" s="27">
        <f t="shared" si="33"/>
        <v>0</v>
      </c>
      <c r="H90" s="27">
        <f t="shared" si="33"/>
        <v>0</v>
      </c>
    </row>
    <row r="91" spans="1:9" ht="24" hidden="1" customHeight="1">
      <c r="A91" s="26" t="s">
        <v>35</v>
      </c>
      <c r="B91" s="17" t="s">
        <v>67</v>
      </c>
      <c r="C91" s="17" t="s">
        <v>68</v>
      </c>
      <c r="D91" s="16"/>
      <c r="E91" s="16"/>
      <c r="F91" s="27">
        <f t="shared" si="33"/>
        <v>0</v>
      </c>
      <c r="G91" s="27">
        <f t="shared" si="33"/>
        <v>0</v>
      </c>
      <c r="H91" s="27">
        <f t="shared" si="33"/>
        <v>0</v>
      </c>
    </row>
    <row r="92" spans="1:9" ht="30.6" hidden="1" customHeight="1">
      <c r="A92" s="6" t="s">
        <v>40</v>
      </c>
      <c r="B92" s="7" t="s">
        <v>67</v>
      </c>
      <c r="C92" s="7" t="s">
        <v>68</v>
      </c>
      <c r="D92" s="8" t="s">
        <v>100</v>
      </c>
      <c r="E92" s="8"/>
      <c r="F92" s="9">
        <f t="shared" si="33"/>
        <v>0</v>
      </c>
      <c r="G92" s="9">
        <f t="shared" si="33"/>
        <v>0</v>
      </c>
      <c r="H92" s="9">
        <f t="shared" si="33"/>
        <v>0</v>
      </c>
    </row>
    <row r="93" spans="1:9" ht="43.5" hidden="1" customHeight="1">
      <c r="A93" s="6" t="s">
        <v>102</v>
      </c>
      <c r="B93" s="7" t="s">
        <v>67</v>
      </c>
      <c r="C93" s="7" t="s">
        <v>68</v>
      </c>
      <c r="D93" s="8" t="s">
        <v>101</v>
      </c>
      <c r="E93" s="8"/>
      <c r="F93" s="9">
        <f t="shared" si="33"/>
        <v>0</v>
      </c>
      <c r="G93" s="9">
        <f t="shared" si="33"/>
        <v>0</v>
      </c>
      <c r="H93" s="9">
        <f t="shared" si="33"/>
        <v>0</v>
      </c>
    </row>
    <row r="94" spans="1:9" ht="44.25" hidden="1" customHeight="1">
      <c r="A94" s="6" t="s">
        <v>36</v>
      </c>
      <c r="B94" s="7" t="s">
        <v>67</v>
      </c>
      <c r="C94" s="7" t="s">
        <v>68</v>
      </c>
      <c r="D94" s="8" t="s">
        <v>103</v>
      </c>
      <c r="E94" s="8"/>
      <c r="F94" s="9">
        <f t="shared" si="33"/>
        <v>0</v>
      </c>
      <c r="G94" s="9">
        <f t="shared" si="33"/>
        <v>0</v>
      </c>
      <c r="H94" s="9">
        <f t="shared" si="33"/>
        <v>0</v>
      </c>
    </row>
    <row r="95" spans="1:9" ht="73.2" hidden="1" customHeight="1">
      <c r="A95" s="6" t="s">
        <v>11</v>
      </c>
      <c r="B95" s="7" t="s">
        <v>67</v>
      </c>
      <c r="C95" s="7" t="s">
        <v>68</v>
      </c>
      <c r="D95" s="8" t="s">
        <v>103</v>
      </c>
      <c r="E95" s="8">
        <v>100</v>
      </c>
      <c r="F95" s="9">
        <f t="shared" si="33"/>
        <v>0</v>
      </c>
      <c r="G95" s="9">
        <f t="shared" si="33"/>
        <v>0</v>
      </c>
      <c r="H95" s="9">
        <f t="shared" si="33"/>
        <v>0</v>
      </c>
    </row>
    <row r="96" spans="1:9" ht="32.4" hidden="1" customHeight="1">
      <c r="A96" s="6" t="s">
        <v>12</v>
      </c>
      <c r="B96" s="7" t="s">
        <v>67</v>
      </c>
      <c r="C96" s="7" t="s">
        <v>68</v>
      </c>
      <c r="D96" s="8" t="s">
        <v>103</v>
      </c>
      <c r="E96" s="8">
        <v>120</v>
      </c>
      <c r="F96" s="9">
        <f>'Приложение 3'!G92</f>
        <v>0</v>
      </c>
      <c r="G96" s="9">
        <f>'Приложение 3'!H92</f>
        <v>0</v>
      </c>
      <c r="H96" s="9">
        <f>'Приложение 3'!I92</f>
        <v>0</v>
      </c>
    </row>
    <row r="97" spans="1:8" ht="42" customHeight="1">
      <c r="A97" s="26" t="s">
        <v>37</v>
      </c>
      <c r="B97" s="17" t="s">
        <v>68</v>
      </c>
      <c r="C97" s="16"/>
      <c r="D97" s="16"/>
      <c r="E97" s="16"/>
      <c r="F97" s="27">
        <f>F98</f>
        <v>129.6</v>
      </c>
      <c r="G97" s="27">
        <f t="shared" ref="G97:H98" si="34">G98</f>
        <v>105</v>
      </c>
      <c r="H97" s="27">
        <f t="shared" si="34"/>
        <v>118</v>
      </c>
    </row>
    <row r="98" spans="1:8" ht="49.8" customHeight="1">
      <c r="A98" s="26" t="s">
        <v>249</v>
      </c>
      <c r="B98" s="17" t="s">
        <v>68</v>
      </c>
      <c r="C98" s="16">
        <v>10</v>
      </c>
      <c r="D98" s="16"/>
      <c r="E98" s="16"/>
      <c r="F98" s="27">
        <f>F99</f>
        <v>129.6</v>
      </c>
      <c r="G98" s="27">
        <f t="shared" si="34"/>
        <v>105</v>
      </c>
      <c r="H98" s="27">
        <f t="shared" si="34"/>
        <v>118</v>
      </c>
    </row>
    <row r="99" spans="1:8" ht="55.2">
      <c r="A99" s="72" t="s">
        <v>104</v>
      </c>
      <c r="B99" s="74" t="s">
        <v>68</v>
      </c>
      <c r="C99" s="73">
        <v>10</v>
      </c>
      <c r="D99" s="73" t="s">
        <v>38</v>
      </c>
      <c r="E99" s="73"/>
      <c r="F99" s="75">
        <f>F100+F104</f>
        <v>129.6</v>
      </c>
      <c r="G99" s="75">
        <f t="shared" ref="G99:H99" si="35">G100+G104</f>
        <v>105</v>
      </c>
      <c r="H99" s="75">
        <f t="shared" si="35"/>
        <v>118</v>
      </c>
    </row>
    <row r="100" spans="1:8" ht="35.25" customHeight="1">
      <c r="A100" s="6" t="s">
        <v>174</v>
      </c>
      <c r="B100" s="7" t="s">
        <v>68</v>
      </c>
      <c r="C100" s="8">
        <v>10</v>
      </c>
      <c r="D100" s="8" t="s">
        <v>105</v>
      </c>
      <c r="E100" s="8"/>
      <c r="F100" s="9">
        <f>F101</f>
        <v>100</v>
      </c>
      <c r="G100" s="9">
        <f t="shared" ref="G100:H101" si="36">G101</f>
        <v>81</v>
      </c>
      <c r="H100" s="9">
        <f t="shared" si="36"/>
        <v>91</v>
      </c>
    </row>
    <row r="101" spans="1:8" ht="34.200000000000003" customHeight="1">
      <c r="A101" s="6" t="s">
        <v>226</v>
      </c>
      <c r="B101" s="7" t="s">
        <v>68</v>
      </c>
      <c r="C101" s="8">
        <v>10</v>
      </c>
      <c r="D101" s="8" t="s">
        <v>244</v>
      </c>
      <c r="E101" s="8"/>
      <c r="F101" s="9">
        <f>F102</f>
        <v>100</v>
      </c>
      <c r="G101" s="9">
        <f t="shared" si="36"/>
        <v>81</v>
      </c>
      <c r="H101" s="9">
        <f t="shared" si="36"/>
        <v>91</v>
      </c>
    </row>
    <row r="102" spans="1:8" ht="48" customHeight="1">
      <c r="A102" s="6" t="s">
        <v>57</v>
      </c>
      <c r="B102" s="7" t="s">
        <v>68</v>
      </c>
      <c r="C102" s="8">
        <v>10</v>
      </c>
      <c r="D102" s="8" t="s">
        <v>244</v>
      </c>
      <c r="E102" s="8">
        <v>600</v>
      </c>
      <c r="F102" s="9">
        <f>F103</f>
        <v>100</v>
      </c>
      <c r="G102" s="9">
        <f t="shared" ref="G102:H102" si="37">G103</f>
        <v>81</v>
      </c>
      <c r="H102" s="9">
        <f t="shared" si="37"/>
        <v>91</v>
      </c>
    </row>
    <row r="103" spans="1:8">
      <c r="A103" s="6" t="s">
        <v>58</v>
      </c>
      <c r="B103" s="7" t="s">
        <v>68</v>
      </c>
      <c r="C103" s="8">
        <v>10</v>
      </c>
      <c r="D103" s="8" t="s">
        <v>244</v>
      </c>
      <c r="E103" s="8">
        <v>610</v>
      </c>
      <c r="F103" s="9">
        <f>'Приложение 3'!G99</f>
        <v>100</v>
      </c>
      <c r="G103" s="9">
        <f>'Приложение 3'!H99</f>
        <v>81</v>
      </c>
      <c r="H103" s="9">
        <f>'Приложение 3'!I99</f>
        <v>91</v>
      </c>
    </row>
    <row r="104" spans="1:8" ht="27.6">
      <c r="A104" s="6" t="s">
        <v>175</v>
      </c>
      <c r="B104" s="7" t="s">
        <v>68</v>
      </c>
      <c r="C104" s="8">
        <v>10</v>
      </c>
      <c r="D104" s="8" t="s">
        <v>106</v>
      </c>
      <c r="E104" s="8"/>
      <c r="F104" s="9">
        <f>F105</f>
        <v>29.6</v>
      </c>
      <c r="G104" s="9">
        <f>G105</f>
        <v>24</v>
      </c>
      <c r="H104" s="9">
        <f t="shared" ref="G104:H106" si="38">H105</f>
        <v>27</v>
      </c>
    </row>
    <row r="105" spans="1:8" ht="14.7" customHeight="1">
      <c r="A105" s="6" t="s">
        <v>29</v>
      </c>
      <c r="B105" s="7" t="s">
        <v>68</v>
      </c>
      <c r="C105" s="8">
        <v>10</v>
      </c>
      <c r="D105" s="8" t="s">
        <v>107</v>
      </c>
      <c r="E105" s="8"/>
      <c r="F105" s="9">
        <f>F106</f>
        <v>29.6</v>
      </c>
      <c r="G105" s="9">
        <f>G106</f>
        <v>24</v>
      </c>
      <c r="H105" s="9">
        <f t="shared" si="38"/>
        <v>27</v>
      </c>
    </row>
    <row r="106" spans="1:8" ht="36" customHeight="1">
      <c r="A106" s="6" t="s">
        <v>32</v>
      </c>
      <c r="B106" s="7" t="s">
        <v>68</v>
      </c>
      <c r="C106" s="8">
        <v>10</v>
      </c>
      <c r="D106" s="8" t="s">
        <v>107</v>
      </c>
      <c r="E106" s="8">
        <v>200</v>
      </c>
      <c r="F106" s="9">
        <f>F107</f>
        <v>29.6</v>
      </c>
      <c r="G106" s="9">
        <f t="shared" si="38"/>
        <v>24</v>
      </c>
      <c r="H106" s="9">
        <f t="shared" si="38"/>
        <v>27</v>
      </c>
    </row>
    <row r="107" spans="1:8" ht="47.7" customHeight="1">
      <c r="A107" s="6" t="s">
        <v>17</v>
      </c>
      <c r="B107" s="7" t="s">
        <v>68</v>
      </c>
      <c r="C107" s="8">
        <v>10</v>
      </c>
      <c r="D107" s="8" t="s">
        <v>107</v>
      </c>
      <c r="E107" s="8">
        <v>240</v>
      </c>
      <c r="F107" s="9">
        <f>'Приложение 3'!G103</f>
        <v>29.6</v>
      </c>
      <c r="G107" s="9">
        <f>'Приложение 3'!H103</f>
        <v>24</v>
      </c>
      <c r="H107" s="9">
        <f>'Приложение 3'!I103</f>
        <v>27</v>
      </c>
    </row>
    <row r="108" spans="1:8" ht="18" customHeight="1">
      <c r="A108" s="26" t="s">
        <v>39</v>
      </c>
      <c r="B108" s="17" t="s">
        <v>69</v>
      </c>
      <c r="C108" s="16"/>
      <c r="D108" s="16"/>
      <c r="E108" s="16"/>
      <c r="F108" s="27">
        <f>F109+F131</f>
        <v>27840</v>
      </c>
      <c r="G108" s="27">
        <f t="shared" ref="G108:H108" si="39">G109+G131</f>
        <v>8387.6</v>
      </c>
      <c r="H108" s="27">
        <f t="shared" si="39"/>
        <v>8626.7000000000007</v>
      </c>
    </row>
    <row r="109" spans="1:8" ht="24" customHeight="1">
      <c r="A109" s="26" t="s">
        <v>118</v>
      </c>
      <c r="B109" s="17" t="s">
        <v>69</v>
      </c>
      <c r="C109" s="17" t="s">
        <v>117</v>
      </c>
      <c r="D109" s="16"/>
      <c r="E109" s="16"/>
      <c r="F109" s="27">
        <f>F110</f>
        <v>27744</v>
      </c>
      <c r="G109" s="27">
        <f t="shared" ref="G109:H109" si="40">G110</f>
        <v>8310.6</v>
      </c>
      <c r="H109" s="27">
        <f t="shared" si="40"/>
        <v>8540.7000000000007</v>
      </c>
    </row>
    <row r="110" spans="1:8" ht="46.8" customHeight="1">
      <c r="A110" s="72" t="s">
        <v>302</v>
      </c>
      <c r="B110" s="74" t="s">
        <v>69</v>
      </c>
      <c r="C110" s="74" t="s">
        <v>117</v>
      </c>
      <c r="D110" s="73" t="s">
        <v>316</v>
      </c>
      <c r="E110" s="73"/>
      <c r="F110" s="75">
        <f>F111</f>
        <v>27744</v>
      </c>
      <c r="G110" s="75">
        <f t="shared" ref="G110:H110" si="41">G111</f>
        <v>8310.6</v>
      </c>
      <c r="H110" s="75">
        <f t="shared" si="41"/>
        <v>8540.7000000000007</v>
      </c>
    </row>
    <row r="111" spans="1:8" ht="31.2" customHeight="1">
      <c r="A111" s="6" t="s">
        <v>322</v>
      </c>
      <c r="B111" s="7" t="s">
        <v>69</v>
      </c>
      <c r="C111" s="7" t="s">
        <v>117</v>
      </c>
      <c r="D111" s="8" t="s">
        <v>303</v>
      </c>
      <c r="E111" s="8"/>
      <c r="F111" s="9">
        <f>F112+F115+F118</f>
        <v>27744</v>
      </c>
      <c r="G111" s="9">
        <f t="shared" ref="G111:H111" si="42">G112+G115+G118</f>
        <v>8310.6</v>
      </c>
      <c r="H111" s="9">
        <f t="shared" si="42"/>
        <v>8540.7000000000007</v>
      </c>
    </row>
    <row r="112" spans="1:8" ht="73.8" customHeight="1">
      <c r="A112" s="29" t="s">
        <v>329</v>
      </c>
      <c r="B112" s="7" t="s">
        <v>69</v>
      </c>
      <c r="C112" s="7" t="s">
        <v>117</v>
      </c>
      <c r="D112" s="8" t="s">
        <v>328</v>
      </c>
      <c r="E112" s="8"/>
      <c r="F112" s="9">
        <f>F113</f>
        <v>6711.7</v>
      </c>
      <c r="G112" s="9">
        <f t="shared" ref="G112:H113" si="43">G113</f>
        <v>8310.6</v>
      </c>
      <c r="H112" s="9">
        <f t="shared" si="43"/>
        <v>8540.7000000000007</v>
      </c>
    </row>
    <row r="113" spans="1:8" ht="30.6" customHeight="1">
      <c r="A113" s="6" t="s">
        <v>32</v>
      </c>
      <c r="B113" s="7" t="s">
        <v>69</v>
      </c>
      <c r="C113" s="7" t="s">
        <v>117</v>
      </c>
      <c r="D113" s="8" t="s">
        <v>328</v>
      </c>
      <c r="E113" s="8">
        <v>200</v>
      </c>
      <c r="F113" s="9">
        <f>F114</f>
        <v>6711.7</v>
      </c>
      <c r="G113" s="9">
        <f t="shared" si="43"/>
        <v>8310.6</v>
      </c>
      <c r="H113" s="9">
        <f t="shared" si="43"/>
        <v>8540.7000000000007</v>
      </c>
    </row>
    <row r="114" spans="1:8" ht="43.8" customHeight="1">
      <c r="A114" s="6" t="s">
        <v>17</v>
      </c>
      <c r="B114" s="7" t="s">
        <v>69</v>
      </c>
      <c r="C114" s="7" t="s">
        <v>117</v>
      </c>
      <c r="D114" s="8" t="s">
        <v>328</v>
      </c>
      <c r="E114" s="8">
        <v>240</v>
      </c>
      <c r="F114" s="9">
        <f>'Приложение 3'!G110</f>
        <v>6711.7</v>
      </c>
      <c r="G114" s="9">
        <f>'Приложение 3'!H110</f>
        <v>8310.6</v>
      </c>
      <c r="H114" s="9">
        <f>'Приложение 3'!I110</f>
        <v>8540.7000000000007</v>
      </c>
    </row>
    <row r="115" spans="1:8" ht="43.8" customHeight="1">
      <c r="A115" s="6" t="s">
        <v>304</v>
      </c>
      <c r="B115" s="7" t="s">
        <v>69</v>
      </c>
      <c r="C115" s="7" t="s">
        <v>117</v>
      </c>
      <c r="D115" s="8" t="s">
        <v>305</v>
      </c>
      <c r="E115" s="8"/>
      <c r="F115" s="9">
        <f>F116</f>
        <v>19560</v>
      </c>
      <c r="G115" s="9">
        <f t="shared" ref="G115:H116" si="44">G116</f>
        <v>0</v>
      </c>
      <c r="H115" s="9">
        <f t="shared" si="44"/>
        <v>0</v>
      </c>
    </row>
    <row r="116" spans="1:8" ht="43.8" customHeight="1">
      <c r="A116" s="6" t="s">
        <v>32</v>
      </c>
      <c r="B116" s="7" t="s">
        <v>69</v>
      </c>
      <c r="C116" s="7" t="s">
        <v>117</v>
      </c>
      <c r="D116" s="8" t="s">
        <v>305</v>
      </c>
      <c r="E116" s="8">
        <v>200</v>
      </c>
      <c r="F116" s="9">
        <f>F117</f>
        <v>19560</v>
      </c>
      <c r="G116" s="9">
        <f t="shared" si="44"/>
        <v>0</v>
      </c>
      <c r="H116" s="9">
        <f t="shared" si="44"/>
        <v>0</v>
      </c>
    </row>
    <row r="117" spans="1:8" ht="43.8" customHeight="1">
      <c r="A117" s="6" t="s">
        <v>17</v>
      </c>
      <c r="B117" s="7" t="s">
        <v>69</v>
      </c>
      <c r="C117" s="7" t="s">
        <v>117</v>
      </c>
      <c r="D117" s="8" t="s">
        <v>305</v>
      </c>
      <c r="E117" s="8">
        <v>240</v>
      </c>
      <c r="F117" s="9">
        <f>'Приложение 3'!G113</f>
        <v>19560</v>
      </c>
      <c r="G117" s="9">
        <f>'Приложение 3'!H113</f>
        <v>0</v>
      </c>
      <c r="H117" s="9">
        <f>'Приложение 3'!I113</f>
        <v>0</v>
      </c>
    </row>
    <row r="118" spans="1:8" ht="43.8" customHeight="1">
      <c r="A118" s="6" t="s">
        <v>306</v>
      </c>
      <c r="B118" s="7" t="s">
        <v>69</v>
      </c>
      <c r="C118" s="7" t="s">
        <v>117</v>
      </c>
      <c r="D118" s="8" t="s">
        <v>307</v>
      </c>
      <c r="E118" s="8"/>
      <c r="F118" s="9">
        <f>F119</f>
        <v>1472.3</v>
      </c>
      <c r="G118" s="9">
        <f t="shared" ref="G118:H119" si="45">G119</f>
        <v>0</v>
      </c>
      <c r="H118" s="9">
        <f t="shared" si="45"/>
        <v>0</v>
      </c>
    </row>
    <row r="119" spans="1:8" ht="43.8" customHeight="1">
      <c r="A119" s="6" t="s">
        <v>32</v>
      </c>
      <c r="B119" s="7" t="s">
        <v>69</v>
      </c>
      <c r="C119" s="7" t="s">
        <v>117</v>
      </c>
      <c r="D119" s="8" t="s">
        <v>307</v>
      </c>
      <c r="E119" s="8">
        <v>200</v>
      </c>
      <c r="F119" s="9">
        <f>F120</f>
        <v>1472.3</v>
      </c>
      <c r="G119" s="9">
        <f t="shared" si="45"/>
        <v>0</v>
      </c>
      <c r="H119" s="9">
        <f t="shared" si="45"/>
        <v>0</v>
      </c>
    </row>
    <row r="120" spans="1:8" ht="47.4" customHeight="1">
      <c r="A120" s="6" t="s">
        <v>17</v>
      </c>
      <c r="B120" s="7" t="s">
        <v>69</v>
      </c>
      <c r="C120" s="7" t="s">
        <v>117</v>
      </c>
      <c r="D120" s="8" t="s">
        <v>307</v>
      </c>
      <c r="E120" s="8">
        <v>240</v>
      </c>
      <c r="F120" s="9">
        <f>'Приложение 3'!G116</f>
        <v>1472.3</v>
      </c>
      <c r="G120" s="9">
        <f>'Приложение 3'!H116</f>
        <v>0</v>
      </c>
      <c r="H120" s="9">
        <f>'Приложение 3'!I116</f>
        <v>0</v>
      </c>
    </row>
    <row r="121" spans="1:8" ht="19.8" hidden="1" customHeight="1">
      <c r="A121" s="66" t="s">
        <v>97</v>
      </c>
      <c r="B121" s="68" t="s">
        <v>69</v>
      </c>
      <c r="C121" s="68" t="s">
        <v>117</v>
      </c>
      <c r="D121" s="67" t="s">
        <v>98</v>
      </c>
      <c r="E121" s="67"/>
      <c r="F121" s="69">
        <f>F122+F125+F128</f>
        <v>0</v>
      </c>
      <c r="G121" s="69">
        <f t="shared" ref="G121:H121" si="46">G122+G125+G128</f>
        <v>0</v>
      </c>
      <c r="H121" s="69">
        <f t="shared" si="46"/>
        <v>0</v>
      </c>
    </row>
    <row r="122" spans="1:8" ht="41.4" hidden="1">
      <c r="A122" s="66" t="s">
        <v>275</v>
      </c>
      <c r="B122" s="68" t="s">
        <v>69</v>
      </c>
      <c r="C122" s="68" t="s">
        <v>117</v>
      </c>
      <c r="D122" s="67" t="s">
        <v>274</v>
      </c>
      <c r="E122" s="67"/>
      <c r="F122" s="69">
        <f>F123</f>
        <v>0</v>
      </c>
      <c r="G122" s="69">
        <f t="shared" ref="G122:H123" si="47">G123</f>
        <v>0</v>
      </c>
      <c r="H122" s="69">
        <f t="shared" si="47"/>
        <v>0</v>
      </c>
    </row>
    <row r="123" spans="1:8" ht="30.6" hidden="1" customHeight="1">
      <c r="A123" s="66" t="s">
        <v>32</v>
      </c>
      <c r="B123" s="68" t="s">
        <v>69</v>
      </c>
      <c r="C123" s="68" t="s">
        <v>117</v>
      </c>
      <c r="D123" s="67" t="s">
        <v>274</v>
      </c>
      <c r="E123" s="67">
        <v>200</v>
      </c>
      <c r="F123" s="69">
        <f>F124</f>
        <v>0</v>
      </c>
      <c r="G123" s="69">
        <f t="shared" si="47"/>
        <v>0</v>
      </c>
      <c r="H123" s="69">
        <f t="shared" si="47"/>
        <v>0</v>
      </c>
    </row>
    <row r="124" spans="1:8" ht="41.4" hidden="1">
      <c r="A124" s="66" t="s">
        <v>17</v>
      </c>
      <c r="B124" s="68" t="s">
        <v>69</v>
      </c>
      <c r="C124" s="68" t="s">
        <v>117</v>
      </c>
      <c r="D124" s="67" t="s">
        <v>274</v>
      </c>
      <c r="E124" s="67">
        <v>240</v>
      </c>
      <c r="F124" s="69">
        <f>'Приложение 3'!G121</f>
        <v>0</v>
      </c>
      <c r="G124" s="69">
        <f>'Приложение 3'!H121</f>
        <v>0</v>
      </c>
      <c r="H124" s="69">
        <f>'Приложение 3'!I121</f>
        <v>0</v>
      </c>
    </row>
    <row r="125" spans="1:8" ht="69" hidden="1">
      <c r="A125" s="6" t="s">
        <v>179</v>
      </c>
      <c r="B125" s="7" t="s">
        <v>69</v>
      </c>
      <c r="C125" s="7" t="s">
        <v>117</v>
      </c>
      <c r="D125" s="8" t="s">
        <v>211</v>
      </c>
      <c r="E125" s="8"/>
      <c r="F125" s="9">
        <f>F126</f>
        <v>0</v>
      </c>
      <c r="G125" s="9">
        <f t="shared" ref="G125:H126" si="48">G126</f>
        <v>0</v>
      </c>
      <c r="H125" s="9">
        <f t="shared" si="48"/>
        <v>0</v>
      </c>
    </row>
    <row r="126" spans="1:8" ht="27.6" hidden="1">
      <c r="A126" s="6" t="s">
        <v>32</v>
      </c>
      <c r="B126" s="7" t="s">
        <v>69</v>
      </c>
      <c r="C126" s="7" t="s">
        <v>117</v>
      </c>
      <c r="D126" s="8" t="s">
        <v>211</v>
      </c>
      <c r="E126" s="8">
        <v>200</v>
      </c>
      <c r="F126" s="9">
        <f>F127</f>
        <v>0</v>
      </c>
      <c r="G126" s="9">
        <f t="shared" si="48"/>
        <v>0</v>
      </c>
      <c r="H126" s="9">
        <f t="shared" si="48"/>
        <v>0</v>
      </c>
    </row>
    <row r="127" spans="1:8" ht="41.4" hidden="1">
      <c r="A127" s="6" t="s">
        <v>17</v>
      </c>
      <c r="B127" s="7" t="s">
        <v>69</v>
      </c>
      <c r="C127" s="7" t="s">
        <v>117</v>
      </c>
      <c r="D127" s="8" t="s">
        <v>211</v>
      </c>
      <c r="E127" s="8">
        <v>240</v>
      </c>
      <c r="F127" s="9">
        <f>'Приложение 3'!G124</f>
        <v>0</v>
      </c>
      <c r="G127" s="9">
        <f>'Приложение 3'!H124</f>
        <v>0</v>
      </c>
      <c r="H127" s="9">
        <f>'Приложение 3'!I124</f>
        <v>0</v>
      </c>
    </row>
    <row r="128" spans="1:8" ht="79.5" hidden="1" customHeight="1">
      <c r="A128" s="6" t="s">
        <v>180</v>
      </c>
      <c r="B128" s="7" t="s">
        <v>69</v>
      </c>
      <c r="C128" s="7" t="s">
        <v>117</v>
      </c>
      <c r="D128" s="8" t="s">
        <v>210</v>
      </c>
      <c r="E128" s="8"/>
      <c r="F128" s="9">
        <f>F129</f>
        <v>0</v>
      </c>
      <c r="G128" s="9">
        <f t="shared" ref="G128:H129" si="49">G129</f>
        <v>0</v>
      </c>
      <c r="H128" s="9">
        <f t="shared" si="49"/>
        <v>0</v>
      </c>
    </row>
    <row r="129" spans="1:8" ht="27.6" hidden="1">
      <c r="A129" s="6" t="s">
        <v>32</v>
      </c>
      <c r="B129" s="7" t="s">
        <v>69</v>
      </c>
      <c r="C129" s="7" t="s">
        <v>117</v>
      </c>
      <c r="D129" s="8" t="s">
        <v>210</v>
      </c>
      <c r="E129" s="8">
        <v>200</v>
      </c>
      <c r="F129" s="9">
        <f>F130</f>
        <v>0</v>
      </c>
      <c r="G129" s="9">
        <f t="shared" si="49"/>
        <v>0</v>
      </c>
      <c r="H129" s="9">
        <f t="shared" si="49"/>
        <v>0</v>
      </c>
    </row>
    <row r="130" spans="1:8" ht="41.4" hidden="1">
      <c r="A130" s="6" t="s">
        <v>17</v>
      </c>
      <c r="B130" s="7" t="s">
        <v>69</v>
      </c>
      <c r="C130" s="7" t="s">
        <v>117</v>
      </c>
      <c r="D130" s="8" t="s">
        <v>210</v>
      </c>
      <c r="E130" s="8">
        <v>240</v>
      </c>
      <c r="F130" s="9">
        <f>'Приложение 3'!G127</f>
        <v>0</v>
      </c>
      <c r="G130" s="9">
        <f>'Приложение 3'!H127</f>
        <v>0</v>
      </c>
      <c r="H130" s="9">
        <f>'Приложение 3'!I127</f>
        <v>0</v>
      </c>
    </row>
    <row r="131" spans="1:8" ht="30.6" customHeight="1">
      <c r="A131" s="26" t="s">
        <v>42</v>
      </c>
      <c r="B131" s="17" t="s">
        <v>69</v>
      </c>
      <c r="C131" s="16">
        <v>12</v>
      </c>
      <c r="D131" s="16"/>
      <c r="E131" s="16"/>
      <c r="F131" s="27">
        <f>F132+F137</f>
        <v>96</v>
      </c>
      <c r="G131" s="27">
        <f>G132+G137</f>
        <v>77</v>
      </c>
      <c r="H131" s="27">
        <f>H132+H137</f>
        <v>86</v>
      </c>
    </row>
    <row r="132" spans="1:8" ht="91.5" customHeight="1">
      <c r="A132" s="72" t="s">
        <v>168</v>
      </c>
      <c r="B132" s="74" t="s">
        <v>69</v>
      </c>
      <c r="C132" s="74" t="s">
        <v>110</v>
      </c>
      <c r="D132" s="73" t="s">
        <v>30</v>
      </c>
      <c r="E132" s="73"/>
      <c r="F132" s="75">
        <f>F133</f>
        <v>96</v>
      </c>
      <c r="G132" s="75">
        <f t="shared" ref="G132:H132" si="50">G133</f>
        <v>77</v>
      </c>
      <c r="H132" s="75">
        <f t="shared" si="50"/>
        <v>86</v>
      </c>
    </row>
    <row r="133" spans="1:8" ht="55.2">
      <c r="A133" s="6" t="s">
        <v>259</v>
      </c>
      <c r="B133" s="7" t="s">
        <v>69</v>
      </c>
      <c r="C133" s="7" t="s">
        <v>110</v>
      </c>
      <c r="D133" s="8" t="s">
        <v>95</v>
      </c>
      <c r="E133" s="8"/>
      <c r="F133" s="9">
        <f>F134</f>
        <v>96</v>
      </c>
      <c r="G133" s="9">
        <f t="shared" ref="G133:H134" si="51">G134</f>
        <v>77</v>
      </c>
      <c r="H133" s="9">
        <f t="shared" si="51"/>
        <v>86</v>
      </c>
    </row>
    <row r="134" spans="1:8">
      <c r="A134" s="6" t="s">
        <v>29</v>
      </c>
      <c r="B134" s="7" t="s">
        <v>69</v>
      </c>
      <c r="C134" s="7" t="s">
        <v>110</v>
      </c>
      <c r="D134" s="8" t="s">
        <v>94</v>
      </c>
      <c r="E134" s="8"/>
      <c r="F134" s="9">
        <f>F135</f>
        <v>96</v>
      </c>
      <c r="G134" s="9">
        <f t="shared" si="51"/>
        <v>77</v>
      </c>
      <c r="H134" s="9">
        <f t="shared" si="51"/>
        <v>86</v>
      </c>
    </row>
    <row r="135" spans="1:8" ht="30.6" customHeight="1">
      <c r="A135" s="6" t="s">
        <v>32</v>
      </c>
      <c r="B135" s="7" t="s">
        <v>69</v>
      </c>
      <c r="C135" s="7" t="s">
        <v>110</v>
      </c>
      <c r="D135" s="8" t="s">
        <v>94</v>
      </c>
      <c r="E135" s="8">
        <v>200</v>
      </c>
      <c r="F135" s="9">
        <f>F136</f>
        <v>96</v>
      </c>
      <c r="G135" s="9">
        <f>G136</f>
        <v>77</v>
      </c>
      <c r="H135" s="9">
        <f>H136</f>
        <v>86</v>
      </c>
    </row>
    <row r="136" spans="1:8" ht="30.6" customHeight="1">
      <c r="A136" s="6" t="s">
        <v>17</v>
      </c>
      <c r="B136" s="7" t="s">
        <v>69</v>
      </c>
      <c r="C136" s="7" t="s">
        <v>110</v>
      </c>
      <c r="D136" s="8" t="s">
        <v>94</v>
      </c>
      <c r="E136" s="8">
        <v>240</v>
      </c>
      <c r="F136" s="9">
        <f>'Приложение 3'!G133</f>
        <v>96</v>
      </c>
      <c r="G136" s="9">
        <f>'Приложение 3'!H133</f>
        <v>77</v>
      </c>
      <c r="H136" s="9">
        <f>'Приложение 3'!I133</f>
        <v>86</v>
      </c>
    </row>
    <row r="137" spans="1:8" ht="36.6" hidden="1" customHeight="1">
      <c r="A137" s="66" t="s">
        <v>40</v>
      </c>
      <c r="B137" s="68" t="s">
        <v>69</v>
      </c>
      <c r="C137" s="67">
        <v>12</v>
      </c>
      <c r="D137" s="67" t="s">
        <v>100</v>
      </c>
      <c r="E137" s="67"/>
      <c r="F137" s="69">
        <f>F138</f>
        <v>0</v>
      </c>
      <c r="G137" s="69">
        <f t="shared" ref="G137:H140" si="52">G138</f>
        <v>0</v>
      </c>
      <c r="H137" s="69">
        <f t="shared" si="52"/>
        <v>0</v>
      </c>
    </row>
    <row r="138" spans="1:8" ht="30" hidden="1" customHeight="1">
      <c r="A138" s="66" t="s">
        <v>111</v>
      </c>
      <c r="B138" s="68" t="s">
        <v>69</v>
      </c>
      <c r="C138" s="67">
        <v>12</v>
      </c>
      <c r="D138" s="67" t="s">
        <v>112</v>
      </c>
      <c r="E138" s="67"/>
      <c r="F138" s="69">
        <f>F139</f>
        <v>0</v>
      </c>
      <c r="G138" s="69">
        <f t="shared" si="52"/>
        <v>0</v>
      </c>
      <c r="H138" s="69">
        <f t="shared" si="52"/>
        <v>0</v>
      </c>
    </row>
    <row r="139" spans="1:8" ht="41.4" hidden="1">
      <c r="A139" s="66" t="s">
        <v>113</v>
      </c>
      <c r="B139" s="68" t="s">
        <v>69</v>
      </c>
      <c r="C139" s="67">
        <v>12</v>
      </c>
      <c r="D139" s="67" t="s">
        <v>114</v>
      </c>
      <c r="E139" s="67"/>
      <c r="F139" s="69">
        <f>F140</f>
        <v>0</v>
      </c>
      <c r="G139" s="69">
        <f t="shared" si="52"/>
        <v>0</v>
      </c>
      <c r="H139" s="69">
        <f t="shared" si="52"/>
        <v>0</v>
      </c>
    </row>
    <row r="140" spans="1:8" ht="27.6" hidden="1">
      <c r="A140" s="66" t="s">
        <v>32</v>
      </c>
      <c r="B140" s="68" t="s">
        <v>69</v>
      </c>
      <c r="C140" s="67">
        <v>12</v>
      </c>
      <c r="D140" s="67" t="s">
        <v>114</v>
      </c>
      <c r="E140" s="67">
        <v>200</v>
      </c>
      <c r="F140" s="69">
        <f>F141</f>
        <v>0</v>
      </c>
      <c r="G140" s="69">
        <f t="shared" si="52"/>
        <v>0</v>
      </c>
      <c r="H140" s="69">
        <f t="shared" si="52"/>
        <v>0</v>
      </c>
    </row>
    <row r="141" spans="1:8" ht="47.4" hidden="1" customHeight="1">
      <c r="A141" s="66" t="s">
        <v>17</v>
      </c>
      <c r="B141" s="68" t="s">
        <v>69</v>
      </c>
      <c r="C141" s="67">
        <v>12</v>
      </c>
      <c r="D141" s="67" t="s">
        <v>114</v>
      </c>
      <c r="E141" s="67">
        <v>240</v>
      </c>
      <c r="F141" s="69">
        <f>'Приложение 3'!G138</f>
        <v>0</v>
      </c>
      <c r="G141" s="69">
        <f>'Приложение 3'!H138</f>
        <v>0</v>
      </c>
      <c r="H141" s="69">
        <f>'Приложение 3'!I138</f>
        <v>0</v>
      </c>
    </row>
    <row r="142" spans="1:8" ht="19.8" customHeight="1">
      <c r="A142" s="26" t="s">
        <v>43</v>
      </c>
      <c r="B142" s="17" t="s">
        <v>70</v>
      </c>
      <c r="C142" s="16"/>
      <c r="D142" s="16"/>
      <c r="E142" s="16"/>
      <c r="F142" s="27">
        <f>F143+F203+F276</f>
        <v>9933.7000000000007</v>
      </c>
      <c r="G142" s="27">
        <f>G143+G203+G276</f>
        <v>4507.3999999999996</v>
      </c>
      <c r="H142" s="27">
        <f>H143+H203+H276</f>
        <v>4647.3999999999996</v>
      </c>
    </row>
    <row r="143" spans="1:8" ht="22.5" customHeight="1">
      <c r="A143" s="26" t="s">
        <v>44</v>
      </c>
      <c r="B143" s="17" t="s">
        <v>70</v>
      </c>
      <c r="C143" s="17" t="s">
        <v>67</v>
      </c>
      <c r="D143" s="16"/>
      <c r="E143" s="16"/>
      <c r="F143" s="27">
        <f>F144+F150+F183+F174+F188</f>
        <v>3731.3</v>
      </c>
      <c r="G143" s="27">
        <f>G144+G150+G183+G174</f>
        <v>1000</v>
      </c>
      <c r="H143" s="27">
        <f>H144+H150+H183+H174</f>
        <v>1100</v>
      </c>
    </row>
    <row r="144" spans="1:8" s="12" customFormat="1" ht="41.4" hidden="1">
      <c r="A144" s="66" t="s">
        <v>183</v>
      </c>
      <c r="B144" s="68" t="s">
        <v>70</v>
      </c>
      <c r="C144" s="68" t="s">
        <v>67</v>
      </c>
      <c r="D144" s="67" t="s">
        <v>184</v>
      </c>
      <c r="E144" s="67"/>
      <c r="F144" s="69">
        <f>F145</f>
        <v>0</v>
      </c>
      <c r="G144" s="69">
        <f t="shared" ref="G144:H148" si="53">G145</f>
        <v>0</v>
      </c>
      <c r="H144" s="69">
        <f t="shared" si="53"/>
        <v>0</v>
      </c>
    </row>
    <row r="145" spans="1:8" s="12" customFormat="1" ht="27.6" hidden="1">
      <c r="A145" s="66" t="s">
        <v>185</v>
      </c>
      <c r="B145" s="68" t="s">
        <v>70</v>
      </c>
      <c r="C145" s="68" t="s">
        <v>67</v>
      </c>
      <c r="D145" s="67" t="s">
        <v>186</v>
      </c>
      <c r="E145" s="67"/>
      <c r="F145" s="69">
        <f>F146</f>
        <v>0</v>
      </c>
      <c r="G145" s="69">
        <f t="shared" si="53"/>
        <v>0</v>
      </c>
      <c r="H145" s="69">
        <f t="shared" si="53"/>
        <v>0</v>
      </c>
    </row>
    <row r="146" spans="1:8" s="12" customFormat="1" ht="27.6" hidden="1">
      <c r="A146" s="66" t="s">
        <v>187</v>
      </c>
      <c r="B146" s="68" t="s">
        <v>70</v>
      </c>
      <c r="C146" s="68" t="s">
        <v>67</v>
      </c>
      <c r="D146" s="67" t="s">
        <v>188</v>
      </c>
      <c r="E146" s="67"/>
      <c r="F146" s="69">
        <f>F147</f>
        <v>0</v>
      </c>
      <c r="G146" s="69">
        <f t="shared" si="53"/>
        <v>0</v>
      </c>
      <c r="H146" s="69">
        <f t="shared" si="53"/>
        <v>0</v>
      </c>
    </row>
    <row r="147" spans="1:8" s="12" customFormat="1" hidden="1">
      <c r="A147" s="66" t="s">
        <v>29</v>
      </c>
      <c r="B147" s="68" t="s">
        <v>70</v>
      </c>
      <c r="C147" s="68" t="s">
        <v>67</v>
      </c>
      <c r="D147" s="67" t="s">
        <v>189</v>
      </c>
      <c r="E147" s="67"/>
      <c r="F147" s="69">
        <f>F148</f>
        <v>0</v>
      </c>
      <c r="G147" s="69">
        <f t="shared" si="53"/>
        <v>0</v>
      </c>
      <c r="H147" s="69">
        <f t="shared" si="53"/>
        <v>0</v>
      </c>
    </row>
    <row r="148" spans="1:8" s="12" customFormat="1" ht="27.6" hidden="1">
      <c r="A148" s="66" t="s">
        <v>32</v>
      </c>
      <c r="B148" s="68" t="s">
        <v>70</v>
      </c>
      <c r="C148" s="68" t="s">
        <v>67</v>
      </c>
      <c r="D148" s="67" t="s">
        <v>189</v>
      </c>
      <c r="E148" s="67">
        <v>200</v>
      </c>
      <c r="F148" s="69">
        <f>F149</f>
        <v>0</v>
      </c>
      <c r="G148" s="69">
        <f t="shared" si="53"/>
        <v>0</v>
      </c>
      <c r="H148" s="69">
        <f t="shared" si="53"/>
        <v>0</v>
      </c>
    </row>
    <row r="149" spans="1:8" s="12" customFormat="1" ht="41.4" hidden="1">
      <c r="A149" s="66" t="s">
        <v>17</v>
      </c>
      <c r="B149" s="68" t="s">
        <v>70</v>
      </c>
      <c r="C149" s="68" t="s">
        <v>67</v>
      </c>
      <c r="D149" s="67" t="s">
        <v>189</v>
      </c>
      <c r="E149" s="67">
        <v>240</v>
      </c>
      <c r="F149" s="69">
        <f>'Приложение 3'!G146</f>
        <v>0</v>
      </c>
      <c r="G149" s="69">
        <f>'Приложение 3'!H146</f>
        <v>0</v>
      </c>
      <c r="H149" s="69">
        <f>'Приложение 3'!I146</f>
        <v>0</v>
      </c>
    </row>
    <row r="150" spans="1:8" s="12" customFormat="1" ht="55.2">
      <c r="A150" s="72" t="s">
        <v>190</v>
      </c>
      <c r="B150" s="74" t="s">
        <v>70</v>
      </c>
      <c r="C150" s="74" t="s">
        <v>67</v>
      </c>
      <c r="D150" s="73" t="s">
        <v>191</v>
      </c>
      <c r="E150" s="73"/>
      <c r="F150" s="75">
        <f>F151+F158+F167</f>
        <v>450</v>
      </c>
      <c r="G150" s="75">
        <f>G151+G158+G167</f>
        <v>0</v>
      </c>
      <c r="H150" s="75">
        <f>H151+H158+H167</f>
        <v>0</v>
      </c>
    </row>
    <row r="151" spans="1:8" s="12" customFormat="1" ht="34.200000000000003" customHeight="1">
      <c r="A151" s="6" t="s">
        <v>193</v>
      </c>
      <c r="B151" s="7" t="s">
        <v>70</v>
      </c>
      <c r="C151" s="7" t="s">
        <v>67</v>
      </c>
      <c r="D151" s="8" t="s">
        <v>192</v>
      </c>
      <c r="E151" s="8"/>
      <c r="F151" s="9">
        <f>F155+F152</f>
        <v>300</v>
      </c>
      <c r="G151" s="9">
        <f>G152</f>
        <v>0</v>
      </c>
      <c r="H151" s="9">
        <f>H152</f>
        <v>0</v>
      </c>
    </row>
    <row r="152" spans="1:8" s="12" customFormat="1" ht="34.200000000000003" customHeight="1">
      <c r="A152" s="6" t="s">
        <v>242</v>
      </c>
      <c r="B152" s="7" t="s">
        <v>70</v>
      </c>
      <c r="C152" s="7" t="s">
        <v>67</v>
      </c>
      <c r="D152" s="8" t="s">
        <v>243</v>
      </c>
      <c r="E152" s="8"/>
      <c r="F152" s="9">
        <f>F153</f>
        <v>300</v>
      </c>
      <c r="G152" s="9">
        <f t="shared" ref="G152:H153" si="54">G153</f>
        <v>0</v>
      </c>
      <c r="H152" s="9">
        <f t="shared" si="54"/>
        <v>0</v>
      </c>
    </row>
    <row r="153" spans="1:8" s="12" customFormat="1" ht="34.799999999999997" customHeight="1">
      <c r="A153" s="6" t="s">
        <v>121</v>
      </c>
      <c r="B153" s="7" t="s">
        <v>70</v>
      </c>
      <c r="C153" s="7" t="s">
        <v>67</v>
      </c>
      <c r="D153" s="8" t="s">
        <v>243</v>
      </c>
      <c r="E153" s="8">
        <v>400</v>
      </c>
      <c r="F153" s="9">
        <f>F154</f>
        <v>300</v>
      </c>
      <c r="G153" s="9">
        <f t="shared" si="54"/>
        <v>0</v>
      </c>
      <c r="H153" s="9">
        <f t="shared" si="54"/>
        <v>0</v>
      </c>
    </row>
    <row r="154" spans="1:8" s="12" customFormat="1" ht="24" customHeight="1">
      <c r="A154" s="6" t="s">
        <v>122</v>
      </c>
      <c r="B154" s="7" t="s">
        <v>70</v>
      </c>
      <c r="C154" s="7" t="s">
        <v>67</v>
      </c>
      <c r="D154" s="8" t="s">
        <v>243</v>
      </c>
      <c r="E154" s="8">
        <v>410</v>
      </c>
      <c r="F154" s="9">
        <f>'Приложение 3'!G151</f>
        <v>300</v>
      </c>
      <c r="G154" s="9">
        <f>'Приложение 3'!H151</f>
        <v>0</v>
      </c>
      <c r="H154" s="9">
        <f>'Приложение 3'!I151</f>
        <v>0</v>
      </c>
    </row>
    <row r="155" spans="1:8" s="12" customFormat="1" ht="45.6" hidden="1" customHeight="1">
      <c r="A155" s="87" t="s">
        <v>261</v>
      </c>
      <c r="B155" s="68" t="s">
        <v>70</v>
      </c>
      <c r="C155" s="68" t="s">
        <v>67</v>
      </c>
      <c r="D155" s="67" t="s">
        <v>208</v>
      </c>
      <c r="E155" s="67"/>
      <c r="F155" s="69">
        <f>F156</f>
        <v>0</v>
      </c>
      <c r="G155" s="69">
        <f t="shared" ref="G155:H156" si="55">G156</f>
        <v>0</v>
      </c>
      <c r="H155" s="69">
        <f t="shared" si="55"/>
        <v>0</v>
      </c>
    </row>
    <row r="156" spans="1:8" s="12" customFormat="1" ht="27.6" hidden="1">
      <c r="A156" s="66" t="s">
        <v>121</v>
      </c>
      <c r="B156" s="68" t="s">
        <v>70</v>
      </c>
      <c r="C156" s="68" t="s">
        <v>67</v>
      </c>
      <c r="D156" s="67" t="s">
        <v>208</v>
      </c>
      <c r="E156" s="67">
        <v>400</v>
      </c>
      <c r="F156" s="69">
        <f>F157</f>
        <v>0</v>
      </c>
      <c r="G156" s="69">
        <f t="shared" si="55"/>
        <v>0</v>
      </c>
      <c r="H156" s="69">
        <f t="shared" si="55"/>
        <v>0</v>
      </c>
    </row>
    <row r="157" spans="1:8" s="12" customFormat="1" ht="20.399999999999999" hidden="1" customHeight="1">
      <c r="A157" s="66" t="s">
        <v>122</v>
      </c>
      <c r="B157" s="68" t="s">
        <v>70</v>
      </c>
      <c r="C157" s="68" t="s">
        <v>67</v>
      </c>
      <c r="D157" s="67" t="s">
        <v>208</v>
      </c>
      <c r="E157" s="67">
        <v>410</v>
      </c>
      <c r="F157" s="69">
        <f>'Приложение 3'!G154</f>
        <v>0</v>
      </c>
      <c r="G157" s="69">
        <f>'Приложение 3'!H154</f>
        <v>0</v>
      </c>
      <c r="H157" s="69">
        <f>'Приложение 3'!I154</f>
        <v>0</v>
      </c>
    </row>
    <row r="158" spans="1:8" s="12" customFormat="1" ht="61.2" hidden="1" customHeight="1">
      <c r="A158" s="66" t="s">
        <v>201</v>
      </c>
      <c r="B158" s="68" t="s">
        <v>70</v>
      </c>
      <c r="C158" s="68" t="s">
        <v>67</v>
      </c>
      <c r="D158" s="67" t="s">
        <v>200</v>
      </c>
      <c r="E158" s="67"/>
      <c r="F158" s="69">
        <f>F159+F162</f>
        <v>0</v>
      </c>
      <c r="G158" s="69">
        <f t="shared" ref="G158:H158" si="56">G159+G162</f>
        <v>0</v>
      </c>
      <c r="H158" s="69">
        <f t="shared" si="56"/>
        <v>0</v>
      </c>
    </row>
    <row r="159" spans="1:8" s="12" customFormat="1" ht="41.4" hidden="1">
      <c r="A159" s="88" t="s">
        <v>240</v>
      </c>
      <c r="B159" s="68" t="s">
        <v>70</v>
      </c>
      <c r="C159" s="68" t="s">
        <v>67</v>
      </c>
      <c r="D159" s="67" t="s">
        <v>241</v>
      </c>
      <c r="E159" s="67"/>
      <c r="F159" s="69">
        <f>F160</f>
        <v>0</v>
      </c>
      <c r="G159" s="69">
        <f t="shared" ref="G159:H160" si="57">G160</f>
        <v>0</v>
      </c>
      <c r="H159" s="69">
        <f t="shared" si="57"/>
        <v>0</v>
      </c>
    </row>
    <row r="160" spans="1:8" s="12" customFormat="1" ht="30" hidden="1" customHeight="1">
      <c r="A160" s="66" t="s">
        <v>121</v>
      </c>
      <c r="B160" s="68" t="s">
        <v>70</v>
      </c>
      <c r="C160" s="68" t="s">
        <v>67</v>
      </c>
      <c r="D160" s="67" t="s">
        <v>241</v>
      </c>
      <c r="E160" s="67">
        <v>400</v>
      </c>
      <c r="F160" s="69">
        <f>F161</f>
        <v>0</v>
      </c>
      <c r="G160" s="69">
        <f t="shared" si="57"/>
        <v>0</v>
      </c>
      <c r="H160" s="69">
        <f t="shared" si="57"/>
        <v>0</v>
      </c>
    </row>
    <row r="161" spans="1:8" s="12" customFormat="1" ht="25.8" hidden="1" customHeight="1">
      <c r="A161" s="66" t="s">
        <v>122</v>
      </c>
      <c r="B161" s="68" t="s">
        <v>70</v>
      </c>
      <c r="C161" s="68" t="s">
        <v>67</v>
      </c>
      <c r="D161" s="67" t="s">
        <v>241</v>
      </c>
      <c r="E161" s="67">
        <v>410</v>
      </c>
      <c r="F161" s="69">
        <f>'Приложение 3'!G161</f>
        <v>0</v>
      </c>
      <c r="G161" s="69">
        <f>'Приложение 3'!H161</f>
        <v>0</v>
      </c>
      <c r="H161" s="69">
        <f>'Приложение 3'!I161</f>
        <v>0</v>
      </c>
    </row>
    <row r="162" spans="1:8" s="12" customFormat="1" ht="25.8" hidden="1" customHeight="1">
      <c r="A162" s="66" t="s">
        <v>218</v>
      </c>
      <c r="B162" s="68" t="s">
        <v>70</v>
      </c>
      <c r="C162" s="68" t="s">
        <v>67</v>
      </c>
      <c r="D162" s="67" t="s">
        <v>219</v>
      </c>
      <c r="E162" s="67"/>
      <c r="F162" s="69">
        <f>F163+F165</f>
        <v>0</v>
      </c>
      <c r="G162" s="69">
        <f t="shared" ref="G162:H162" si="58">G163</f>
        <v>0</v>
      </c>
      <c r="H162" s="69">
        <f t="shared" si="58"/>
        <v>0</v>
      </c>
    </row>
    <row r="163" spans="1:8" s="12" customFormat="1" ht="32.4" hidden="1" customHeight="1">
      <c r="A163" s="66" t="s">
        <v>32</v>
      </c>
      <c r="B163" s="68" t="s">
        <v>70</v>
      </c>
      <c r="C163" s="68" t="s">
        <v>67</v>
      </c>
      <c r="D163" s="67" t="s">
        <v>219</v>
      </c>
      <c r="E163" s="67">
        <v>200</v>
      </c>
      <c r="F163" s="69">
        <f>F164</f>
        <v>0</v>
      </c>
      <c r="G163" s="69">
        <f t="shared" ref="G163:H163" si="59">G164</f>
        <v>0</v>
      </c>
      <c r="H163" s="69">
        <f t="shared" si="59"/>
        <v>0</v>
      </c>
    </row>
    <row r="164" spans="1:8" s="12" customFormat="1" ht="43.2" hidden="1" customHeight="1">
      <c r="A164" s="66" t="s">
        <v>17</v>
      </c>
      <c r="B164" s="68" t="s">
        <v>70</v>
      </c>
      <c r="C164" s="68" t="s">
        <v>67</v>
      </c>
      <c r="D164" s="67" t="s">
        <v>219</v>
      </c>
      <c r="E164" s="67">
        <v>240</v>
      </c>
      <c r="F164" s="69">
        <f>'Приложение 3'!G164</f>
        <v>0</v>
      </c>
      <c r="G164" s="69">
        <v>0</v>
      </c>
      <c r="H164" s="69">
        <v>0</v>
      </c>
    </row>
    <row r="165" spans="1:8" s="12" customFormat="1" ht="34.200000000000003" hidden="1" customHeight="1">
      <c r="A165" s="66" t="s">
        <v>121</v>
      </c>
      <c r="B165" s="68" t="s">
        <v>70</v>
      </c>
      <c r="C165" s="68" t="s">
        <v>67</v>
      </c>
      <c r="D165" s="67" t="s">
        <v>219</v>
      </c>
      <c r="E165" s="67">
        <v>400</v>
      </c>
      <c r="F165" s="69">
        <f>F166</f>
        <v>0</v>
      </c>
      <c r="G165" s="69">
        <f t="shared" ref="G165:H165" si="60">G166</f>
        <v>0</v>
      </c>
      <c r="H165" s="69">
        <f t="shared" si="60"/>
        <v>0</v>
      </c>
    </row>
    <row r="166" spans="1:8" s="12" customFormat="1" ht="27" hidden="1" customHeight="1">
      <c r="A166" s="66" t="s">
        <v>122</v>
      </c>
      <c r="B166" s="68" t="s">
        <v>70</v>
      </c>
      <c r="C166" s="68" t="s">
        <v>67</v>
      </c>
      <c r="D166" s="67" t="s">
        <v>219</v>
      </c>
      <c r="E166" s="67">
        <v>410</v>
      </c>
      <c r="F166" s="69">
        <f>'Приложение 3'!G166</f>
        <v>0</v>
      </c>
      <c r="G166" s="69">
        <v>0</v>
      </c>
      <c r="H166" s="69">
        <v>0</v>
      </c>
    </row>
    <row r="167" spans="1:8" s="12" customFormat="1" ht="45.6" customHeight="1">
      <c r="A167" s="6" t="s">
        <v>251</v>
      </c>
      <c r="B167" s="7" t="s">
        <v>70</v>
      </c>
      <c r="C167" s="7" t="s">
        <v>67</v>
      </c>
      <c r="D167" s="8" t="s">
        <v>276</v>
      </c>
      <c r="E167" s="8"/>
      <c r="F167" s="9">
        <f>F168+F171</f>
        <v>150</v>
      </c>
      <c r="G167" s="9">
        <f t="shared" ref="F167:H169" si="61">G168</f>
        <v>0</v>
      </c>
      <c r="H167" s="9">
        <f t="shared" si="61"/>
        <v>0</v>
      </c>
    </row>
    <row r="168" spans="1:8" s="12" customFormat="1" ht="36" customHeight="1">
      <c r="A168" s="15" t="s">
        <v>263</v>
      </c>
      <c r="B168" s="7" t="s">
        <v>70</v>
      </c>
      <c r="C168" s="7" t="s">
        <v>67</v>
      </c>
      <c r="D168" s="8" t="s">
        <v>269</v>
      </c>
      <c r="E168" s="8"/>
      <c r="F168" s="9">
        <f t="shared" si="61"/>
        <v>0</v>
      </c>
      <c r="G168" s="9">
        <f t="shared" si="61"/>
        <v>0</v>
      </c>
      <c r="H168" s="9">
        <f t="shared" si="61"/>
        <v>0</v>
      </c>
    </row>
    <row r="169" spans="1:8" s="12" customFormat="1" ht="31.2" customHeight="1">
      <c r="A169" s="6" t="s">
        <v>121</v>
      </c>
      <c r="B169" s="7" t="s">
        <v>70</v>
      </c>
      <c r="C169" s="7" t="s">
        <v>67</v>
      </c>
      <c r="D169" s="8" t="s">
        <v>269</v>
      </c>
      <c r="E169" s="8">
        <v>400</v>
      </c>
      <c r="F169" s="9">
        <f t="shared" si="61"/>
        <v>0</v>
      </c>
      <c r="G169" s="9">
        <f t="shared" si="61"/>
        <v>0</v>
      </c>
      <c r="H169" s="9">
        <f t="shared" si="61"/>
        <v>0</v>
      </c>
    </row>
    <row r="170" spans="1:8" s="12" customFormat="1" ht="19.2" customHeight="1">
      <c r="A170" s="6" t="s">
        <v>122</v>
      </c>
      <c r="B170" s="7" t="s">
        <v>70</v>
      </c>
      <c r="C170" s="7" t="s">
        <v>67</v>
      </c>
      <c r="D170" s="8" t="s">
        <v>269</v>
      </c>
      <c r="E170" s="8">
        <v>410</v>
      </c>
      <c r="F170" s="9">
        <f>'Приложение 3'!G170</f>
        <v>0</v>
      </c>
      <c r="G170" s="9">
        <f>'Приложение 3'!H170</f>
        <v>0</v>
      </c>
      <c r="H170" s="9">
        <f>'Приложение 3'!I170</f>
        <v>0</v>
      </c>
    </row>
    <row r="171" spans="1:8" s="12" customFormat="1" ht="42" customHeight="1">
      <c r="A171" s="6" t="s">
        <v>281</v>
      </c>
      <c r="B171" s="7" t="s">
        <v>70</v>
      </c>
      <c r="C171" s="7" t="s">
        <v>67</v>
      </c>
      <c r="D171" s="8" t="s">
        <v>280</v>
      </c>
      <c r="E171" s="8"/>
      <c r="F171" s="9">
        <f>F172</f>
        <v>150</v>
      </c>
      <c r="G171" s="9">
        <f t="shared" ref="G171:H171" si="62">G172</f>
        <v>0</v>
      </c>
      <c r="H171" s="9">
        <f t="shared" si="62"/>
        <v>0</v>
      </c>
    </row>
    <row r="172" spans="1:8" s="12" customFormat="1" ht="28.8" customHeight="1">
      <c r="A172" s="6" t="s">
        <v>121</v>
      </c>
      <c r="B172" s="7" t="s">
        <v>70</v>
      </c>
      <c r="C172" s="7" t="s">
        <v>67</v>
      </c>
      <c r="D172" s="8" t="s">
        <v>280</v>
      </c>
      <c r="E172" s="8">
        <v>400</v>
      </c>
      <c r="F172" s="9">
        <f>F173</f>
        <v>150</v>
      </c>
      <c r="G172" s="9">
        <f t="shared" ref="G172:H172" si="63">G173</f>
        <v>0</v>
      </c>
      <c r="H172" s="9">
        <f t="shared" si="63"/>
        <v>0</v>
      </c>
    </row>
    <row r="173" spans="1:8" s="12" customFormat="1" ht="19.2" customHeight="1">
      <c r="A173" s="6" t="s">
        <v>122</v>
      </c>
      <c r="B173" s="7" t="s">
        <v>70</v>
      </c>
      <c r="C173" s="7" t="s">
        <v>67</v>
      </c>
      <c r="D173" s="8" t="s">
        <v>280</v>
      </c>
      <c r="E173" s="8">
        <v>410</v>
      </c>
      <c r="F173" s="9">
        <f>'Приложение 3'!G173</f>
        <v>150</v>
      </c>
      <c r="G173" s="9">
        <v>0</v>
      </c>
      <c r="H173" s="9">
        <v>0</v>
      </c>
    </row>
    <row r="174" spans="1:8" ht="82.8">
      <c r="A174" s="72" t="s">
        <v>168</v>
      </c>
      <c r="B174" s="74" t="s">
        <v>70</v>
      </c>
      <c r="C174" s="74" t="s">
        <v>67</v>
      </c>
      <c r="D174" s="73" t="s">
        <v>30</v>
      </c>
      <c r="E174" s="73"/>
      <c r="F174" s="75">
        <f>F175+F179</f>
        <v>2100</v>
      </c>
      <c r="G174" s="75">
        <f t="shared" ref="G174:H174" si="64">G175+G179</f>
        <v>0</v>
      </c>
      <c r="H174" s="75">
        <f t="shared" si="64"/>
        <v>100</v>
      </c>
    </row>
    <row r="175" spans="1:8" ht="59.4" hidden="1" customHeight="1">
      <c r="A175" s="66" t="s">
        <v>282</v>
      </c>
      <c r="B175" s="68" t="s">
        <v>70</v>
      </c>
      <c r="C175" s="68" t="s">
        <v>67</v>
      </c>
      <c r="D175" s="67" t="s">
        <v>95</v>
      </c>
      <c r="E175" s="67"/>
      <c r="F175" s="69">
        <f>F176</f>
        <v>0</v>
      </c>
      <c r="G175" s="69">
        <f t="shared" ref="G175:H175" si="65">G176</f>
        <v>0</v>
      </c>
      <c r="H175" s="69">
        <f t="shared" si="65"/>
        <v>0</v>
      </c>
    </row>
    <row r="176" spans="1:8" ht="27" hidden="1" customHeight="1">
      <c r="A176" s="66" t="s">
        <v>29</v>
      </c>
      <c r="B176" s="68" t="s">
        <v>70</v>
      </c>
      <c r="C176" s="68" t="s">
        <v>67</v>
      </c>
      <c r="D176" s="67" t="s">
        <v>94</v>
      </c>
      <c r="E176" s="67"/>
      <c r="F176" s="69">
        <f>F177</f>
        <v>0</v>
      </c>
      <c r="G176" s="69">
        <f t="shared" ref="G176:H176" si="66">G177</f>
        <v>0</v>
      </c>
      <c r="H176" s="69">
        <f t="shared" si="66"/>
        <v>0</v>
      </c>
    </row>
    <row r="177" spans="1:8" ht="33.6" hidden="1" customHeight="1">
      <c r="A177" s="66" t="s">
        <v>32</v>
      </c>
      <c r="B177" s="68" t="s">
        <v>70</v>
      </c>
      <c r="C177" s="68" t="s">
        <v>67</v>
      </c>
      <c r="D177" s="67" t="s">
        <v>94</v>
      </c>
      <c r="E177" s="67">
        <v>200</v>
      </c>
      <c r="F177" s="69">
        <f>F178</f>
        <v>0</v>
      </c>
      <c r="G177" s="69">
        <f t="shared" ref="G177:H177" si="67">G178</f>
        <v>0</v>
      </c>
      <c r="H177" s="69">
        <f t="shared" si="67"/>
        <v>0</v>
      </c>
    </row>
    <row r="178" spans="1:8" ht="42.6" hidden="1" customHeight="1">
      <c r="A178" s="66" t="s">
        <v>17</v>
      </c>
      <c r="B178" s="68" t="s">
        <v>70</v>
      </c>
      <c r="C178" s="68" t="s">
        <v>67</v>
      </c>
      <c r="D178" s="67" t="s">
        <v>94</v>
      </c>
      <c r="E178" s="67">
        <v>240</v>
      </c>
      <c r="F178" s="69">
        <f>'Приложение 3'!G178</f>
        <v>0</v>
      </c>
      <c r="G178" s="69">
        <v>0</v>
      </c>
      <c r="H178" s="69">
        <v>0</v>
      </c>
    </row>
    <row r="179" spans="1:8" ht="41.4">
      <c r="A179" s="6" t="s">
        <v>155</v>
      </c>
      <c r="B179" s="7" t="s">
        <v>70</v>
      </c>
      <c r="C179" s="7" t="s">
        <v>67</v>
      </c>
      <c r="D179" s="8" t="s">
        <v>156</v>
      </c>
      <c r="E179" s="8"/>
      <c r="F179" s="9">
        <f>F180</f>
        <v>2100</v>
      </c>
      <c r="G179" s="9">
        <f t="shared" ref="G179:H179" si="68">G180</f>
        <v>0</v>
      </c>
      <c r="H179" s="9">
        <f t="shared" si="68"/>
        <v>100</v>
      </c>
    </row>
    <row r="180" spans="1:8" ht="30.6" customHeight="1">
      <c r="A180" s="6" t="s">
        <v>226</v>
      </c>
      <c r="B180" s="7" t="s">
        <v>70</v>
      </c>
      <c r="C180" s="7" t="s">
        <v>67</v>
      </c>
      <c r="D180" s="8" t="s">
        <v>239</v>
      </c>
      <c r="E180" s="8"/>
      <c r="F180" s="9">
        <f>F181</f>
        <v>2100</v>
      </c>
      <c r="G180" s="9">
        <f>G181</f>
        <v>0</v>
      </c>
      <c r="H180" s="9">
        <f>H181</f>
        <v>100</v>
      </c>
    </row>
    <row r="181" spans="1:8" ht="41.4">
      <c r="A181" s="6" t="s">
        <v>57</v>
      </c>
      <c r="B181" s="7" t="s">
        <v>70</v>
      </c>
      <c r="C181" s="7" t="s">
        <v>67</v>
      </c>
      <c r="D181" s="8" t="s">
        <v>239</v>
      </c>
      <c r="E181" s="8">
        <v>600</v>
      </c>
      <c r="F181" s="9">
        <f>F182</f>
        <v>2100</v>
      </c>
      <c r="G181" s="9">
        <f t="shared" ref="G181:H181" si="69">G182</f>
        <v>0</v>
      </c>
      <c r="H181" s="9">
        <f t="shared" si="69"/>
        <v>100</v>
      </c>
    </row>
    <row r="182" spans="1:8" ht="17.399999999999999" customHeight="1">
      <c r="A182" s="6" t="s">
        <v>58</v>
      </c>
      <c r="B182" s="7" t="s">
        <v>70</v>
      </c>
      <c r="C182" s="7" t="s">
        <v>67</v>
      </c>
      <c r="D182" s="8" t="s">
        <v>239</v>
      </c>
      <c r="E182" s="8">
        <v>610</v>
      </c>
      <c r="F182" s="9">
        <f>'Приложение 3'!G182</f>
        <v>2100</v>
      </c>
      <c r="G182" s="9">
        <f>'Приложение 3'!H182</f>
        <v>0</v>
      </c>
      <c r="H182" s="9">
        <f>'Приложение 3'!I182</f>
        <v>100</v>
      </c>
    </row>
    <row r="183" spans="1:8" ht="189.6" customHeight="1">
      <c r="A183" s="72" t="s">
        <v>169</v>
      </c>
      <c r="B183" s="74" t="s">
        <v>70</v>
      </c>
      <c r="C183" s="74" t="s">
        <v>67</v>
      </c>
      <c r="D183" s="73" t="s">
        <v>123</v>
      </c>
      <c r="E183" s="73"/>
      <c r="F183" s="75">
        <f>F184</f>
        <v>1020</v>
      </c>
      <c r="G183" s="75">
        <f t="shared" ref="G183:H185" si="70">G184</f>
        <v>1000</v>
      </c>
      <c r="H183" s="75">
        <f t="shared" si="70"/>
        <v>1000</v>
      </c>
    </row>
    <row r="184" spans="1:8" ht="45" customHeight="1">
      <c r="A184" s="6" t="s">
        <v>124</v>
      </c>
      <c r="B184" s="7" t="s">
        <v>70</v>
      </c>
      <c r="C184" s="7" t="s">
        <v>67</v>
      </c>
      <c r="D184" s="8" t="s">
        <v>125</v>
      </c>
      <c r="E184" s="8"/>
      <c r="F184" s="9">
        <f>F185</f>
        <v>1020</v>
      </c>
      <c r="G184" s="9">
        <f t="shared" si="70"/>
        <v>1000</v>
      </c>
      <c r="H184" s="9">
        <f t="shared" si="70"/>
        <v>1000</v>
      </c>
    </row>
    <row r="185" spans="1:8" ht="27.6">
      <c r="A185" s="6" t="s">
        <v>226</v>
      </c>
      <c r="B185" s="7" t="s">
        <v>70</v>
      </c>
      <c r="C185" s="7" t="s">
        <v>67</v>
      </c>
      <c r="D185" s="8" t="s">
        <v>238</v>
      </c>
      <c r="E185" s="8"/>
      <c r="F185" s="9">
        <f>F186</f>
        <v>1020</v>
      </c>
      <c r="G185" s="9">
        <f t="shared" si="70"/>
        <v>1000</v>
      </c>
      <c r="H185" s="9">
        <f t="shared" si="70"/>
        <v>1000</v>
      </c>
    </row>
    <row r="186" spans="1:8" ht="43.5" customHeight="1">
      <c r="A186" s="6" t="s">
        <v>57</v>
      </c>
      <c r="B186" s="7" t="s">
        <v>70</v>
      </c>
      <c r="C186" s="7" t="s">
        <v>67</v>
      </c>
      <c r="D186" s="8" t="s">
        <v>238</v>
      </c>
      <c r="E186" s="8">
        <v>600</v>
      </c>
      <c r="F186" s="9">
        <f>F187</f>
        <v>1020</v>
      </c>
      <c r="G186" s="9">
        <f t="shared" ref="G186:H186" si="71">G187</f>
        <v>1000</v>
      </c>
      <c r="H186" s="9">
        <f t="shared" si="71"/>
        <v>1000</v>
      </c>
    </row>
    <row r="187" spans="1:8" ht="21" customHeight="1">
      <c r="A187" s="6" t="s">
        <v>58</v>
      </c>
      <c r="B187" s="7" t="s">
        <v>70</v>
      </c>
      <c r="C187" s="7" t="s">
        <v>67</v>
      </c>
      <c r="D187" s="8" t="s">
        <v>238</v>
      </c>
      <c r="E187" s="8">
        <v>610</v>
      </c>
      <c r="F187" s="9">
        <f>'Приложение 3'!G187</f>
        <v>1020</v>
      </c>
      <c r="G187" s="9">
        <f>'Приложение 3'!H187</f>
        <v>1000</v>
      </c>
      <c r="H187" s="9">
        <f>'Приложение 3'!I187</f>
        <v>1000</v>
      </c>
    </row>
    <row r="188" spans="1:8" s="12" customFormat="1" ht="23.4" customHeight="1">
      <c r="A188" s="6" t="s">
        <v>24</v>
      </c>
      <c r="B188" s="7" t="s">
        <v>70</v>
      </c>
      <c r="C188" s="7" t="s">
        <v>67</v>
      </c>
      <c r="D188" s="8" t="s">
        <v>96</v>
      </c>
      <c r="E188" s="8"/>
      <c r="F188" s="9">
        <f>F189</f>
        <v>161.30000000000001</v>
      </c>
      <c r="G188" s="9">
        <f t="shared" ref="G188:H188" si="72">G189</f>
        <v>0</v>
      </c>
      <c r="H188" s="9">
        <f t="shared" si="72"/>
        <v>0</v>
      </c>
    </row>
    <row r="189" spans="1:8" s="12" customFormat="1" ht="36" customHeight="1">
      <c r="A189" s="6" t="s">
        <v>286</v>
      </c>
      <c r="B189" s="7" t="s">
        <v>70</v>
      </c>
      <c r="C189" s="7" t="s">
        <v>67</v>
      </c>
      <c r="D189" s="8" t="s">
        <v>285</v>
      </c>
      <c r="E189" s="8"/>
      <c r="F189" s="9">
        <f>F190+F193+F200</f>
        <v>161.30000000000001</v>
      </c>
      <c r="G189" s="9">
        <f t="shared" ref="G189:H189" si="73">G190+G193+G200</f>
        <v>0</v>
      </c>
      <c r="H189" s="9">
        <f t="shared" si="73"/>
        <v>0</v>
      </c>
    </row>
    <row r="190" spans="1:8" s="12" customFormat="1" ht="103.8" customHeight="1">
      <c r="A190" s="61" t="s">
        <v>314</v>
      </c>
      <c r="B190" s="7" t="s">
        <v>70</v>
      </c>
      <c r="C190" s="7" t="s">
        <v>67</v>
      </c>
      <c r="D190" s="8" t="s">
        <v>323</v>
      </c>
      <c r="E190" s="8"/>
      <c r="F190" s="9">
        <f>F191</f>
        <v>161.30000000000001</v>
      </c>
      <c r="G190" s="9">
        <f t="shared" ref="G190:H191" si="74">G191</f>
        <v>0</v>
      </c>
      <c r="H190" s="9">
        <f t="shared" si="74"/>
        <v>0</v>
      </c>
    </row>
    <row r="191" spans="1:8" s="12" customFormat="1" ht="35.25" customHeight="1">
      <c r="A191" s="6" t="s">
        <v>32</v>
      </c>
      <c r="B191" s="7" t="s">
        <v>70</v>
      </c>
      <c r="C191" s="7" t="s">
        <v>67</v>
      </c>
      <c r="D191" s="8" t="s">
        <v>323</v>
      </c>
      <c r="E191" s="8">
        <v>200</v>
      </c>
      <c r="F191" s="9">
        <f>F192</f>
        <v>161.30000000000001</v>
      </c>
      <c r="G191" s="9">
        <f t="shared" si="74"/>
        <v>0</v>
      </c>
      <c r="H191" s="9">
        <f t="shared" si="74"/>
        <v>0</v>
      </c>
    </row>
    <row r="192" spans="1:8" s="12" customFormat="1" ht="47.25" customHeight="1">
      <c r="A192" s="6" t="s">
        <v>17</v>
      </c>
      <c r="B192" s="7" t="s">
        <v>70</v>
      </c>
      <c r="C192" s="7" t="s">
        <v>67</v>
      </c>
      <c r="D192" s="8" t="s">
        <v>323</v>
      </c>
      <c r="E192" s="8">
        <v>240</v>
      </c>
      <c r="F192" s="9">
        <f>'Приложение 3'!G192</f>
        <v>161.30000000000001</v>
      </c>
      <c r="G192" s="9">
        <f>'Приложение 3'!H192</f>
        <v>0</v>
      </c>
      <c r="H192" s="9">
        <f>'Приложение 3'!I192</f>
        <v>0</v>
      </c>
    </row>
    <row r="193" spans="1:8" s="12" customFormat="1" ht="31.5" hidden="1" customHeight="1">
      <c r="A193" s="66" t="s">
        <v>213</v>
      </c>
      <c r="B193" s="68" t="s">
        <v>70</v>
      </c>
      <c r="C193" s="68" t="s">
        <v>67</v>
      </c>
      <c r="D193" s="67" t="s">
        <v>214</v>
      </c>
      <c r="E193" s="67"/>
      <c r="F193" s="69">
        <f>F196+F194+F198</f>
        <v>0</v>
      </c>
      <c r="G193" s="69">
        <f t="shared" ref="G193:H193" si="75">G196+G194+G198</f>
        <v>0</v>
      </c>
      <c r="H193" s="69">
        <f t="shared" si="75"/>
        <v>0</v>
      </c>
    </row>
    <row r="194" spans="1:8" s="12" customFormat="1" ht="31.5" hidden="1" customHeight="1">
      <c r="A194" s="66" t="s">
        <v>32</v>
      </c>
      <c r="B194" s="68" t="s">
        <v>70</v>
      </c>
      <c r="C194" s="68" t="s">
        <v>67</v>
      </c>
      <c r="D194" s="67" t="s">
        <v>214</v>
      </c>
      <c r="E194" s="67">
        <v>200</v>
      </c>
      <c r="F194" s="69">
        <f>F195</f>
        <v>0</v>
      </c>
      <c r="G194" s="69">
        <v>0</v>
      </c>
      <c r="H194" s="69">
        <v>0</v>
      </c>
    </row>
    <row r="195" spans="1:8" s="12" customFormat="1" ht="31.5" hidden="1" customHeight="1">
      <c r="A195" s="66" t="s">
        <v>17</v>
      </c>
      <c r="B195" s="68" t="s">
        <v>70</v>
      </c>
      <c r="C195" s="68" t="s">
        <v>67</v>
      </c>
      <c r="D195" s="67" t="s">
        <v>214</v>
      </c>
      <c r="E195" s="67">
        <v>240</v>
      </c>
      <c r="F195" s="69">
        <f>'Приложение 3'!G195</f>
        <v>0</v>
      </c>
      <c r="G195" s="69">
        <v>0</v>
      </c>
      <c r="H195" s="69">
        <v>0</v>
      </c>
    </row>
    <row r="196" spans="1:8" s="12" customFormat="1" ht="35.4" hidden="1" customHeight="1">
      <c r="A196" s="66" t="s">
        <v>121</v>
      </c>
      <c r="B196" s="68" t="s">
        <v>70</v>
      </c>
      <c r="C196" s="68" t="s">
        <v>67</v>
      </c>
      <c r="D196" s="67" t="s">
        <v>214</v>
      </c>
      <c r="E196" s="67">
        <v>400</v>
      </c>
      <c r="F196" s="69">
        <f>F197</f>
        <v>0</v>
      </c>
      <c r="G196" s="69">
        <f t="shared" ref="G196:H196" si="76">G197</f>
        <v>0</v>
      </c>
      <c r="H196" s="69">
        <f t="shared" si="76"/>
        <v>0</v>
      </c>
    </row>
    <row r="197" spans="1:8" s="12" customFormat="1" ht="21.6" hidden="1" customHeight="1">
      <c r="A197" s="66" t="s">
        <v>122</v>
      </c>
      <c r="B197" s="68" t="s">
        <v>70</v>
      </c>
      <c r="C197" s="68" t="s">
        <v>67</v>
      </c>
      <c r="D197" s="67" t="s">
        <v>214</v>
      </c>
      <c r="E197" s="67">
        <v>410</v>
      </c>
      <c r="F197" s="69">
        <f>'Приложение 3'!G197</f>
        <v>0</v>
      </c>
      <c r="G197" s="69">
        <f>'Приложение 3'!H197</f>
        <v>0</v>
      </c>
      <c r="H197" s="69">
        <f>'Приложение 3'!I197</f>
        <v>0</v>
      </c>
    </row>
    <row r="198" spans="1:8" s="12" customFormat="1" ht="29.4" hidden="1" customHeight="1">
      <c r="A198" s="66" t="s">
        <v>57</v>
      </c>
      <c r="B198" s="68" t="s">
        <v>70</v>
      </c>
      <c r="C198" s="68" t="s">
        <v>67</v>
      </c>
      <c r="D198" s="67" t="s">
        <v>214</v>
      </c>
      <c r="E198" s="67">
        <v>600</v>
      </c>
      <c r="F198" s="69">
        <f>F199</f>
        <v>0</v>
      </c>
      <c r="G198" s="69">
        <f t="shared" ref="G198:H198" si="77">G199</f>
        <v>0</v>
      </c>
      <c r="H198" s="69">
        <f t="shared" si="77"/>
        <v>0</v>
      </c>
    </row>
    <row r="199" spans="1:8" s="12" customFormat="1" ht="21.6" hidden="1" customHeight="1">
      <c r="A199" s="66" t="s">
        <v>58</v>
      </c>
      <c r="B199" s="68" t="s">
        <v>70</v>
      </c>
      <c r="C199" s="68" t="s">
        <v>67</v>
      </c>
      <c r="D199" s="67" t="s">
        <v>214</v>
      </c>
      <c r="E199" s="67">
        <v>610</v>
      </c>
      <c r="F199" s="69">
        <f>'Приложение 3'!G199</f>
        <v>0</v>
      </c>
      <c r="G199" s="69">
        <f>'Приложение 3'!H199</f>
        <v>0</v>
      </c>
      <c r="H199" s="69">
        <f>'Приложение 3'!I199</f>
        <v>0</v>
      </c>
    </row>
    <row r="200" spans="1:8" ht="45.6" hidden="1" customHeight="1">
      <c r="A200" s="89" t="s">
        <v>275</v>
      </c>
      <c r="B200" s="90" t="s">
        <v>70</v>
      </c>
      <c r="C200" s="90" t="s">
        <v>67</v>
      </c>
      <c r="D200" s="91" t="s">
        <v>274</v>
      </c>
      <c r="E200" s="91"/>
      <c r="F200" s="92">
        <f>F201</f>
        <v>0</v>
      </c>
      <c r="G200" s="92">
        <f t="shared" ref="G200:H201" si="78">G201</f>
        <v>0</v>
      </c>
      <c r="H200" s="92">
        <f t="shared" si="78"/>
        <v>0</v>
      </c>
    </row>
    <row r="201" spans="1:8" ht="36" hidden="1" customHeight="1">
      <c r="A201" s="66" t="s">
        <v>121</v>
      </c>
      <c r="B201" s="90" t="s">
        <v>70</v>
      </c>
      <c r="C201" s="90" t="s">
        <v>67</v>
      </c>
      <c r="D201" s="91" t="s">
        <v>274</v>
      </c>
      <c r="E201" s="91">
        <v>400</v>
      </c>
      <c r="F201" s="92">
        <f>F202</f>
        <v>0</v>
      </c>
      <c r="G201" s="92">
        <f t="shared" si="78"/>
        <v>0</v>
      </c>
      <c r="H201" s="92">
        <f t="shared" si="78"/>
        <v>0</v>
      </c>
    </row>
    <row r="202" spans="1:8" ht="26.4" hidden="1" customHeight="1">
      <c r="A202" s="66" t="s">
        <v>122</v>
      </c>
      <c r="B202" s="90" t="s">
        <v>70</v>
      </c>
      <c r="C202" s="90" t="s">
        <v>67</v>
      </c>
      <c r="D202" s="91" t="s">
        <v>274</v>
      </c>
      <c r="E202" s="91">
        <v>410</v>
      </c>
      <c r="F202" s="92">
        <f>'Приложение 3'!G202</f>
        <v>0</v>
      </c>
      <c r="G202" s="92">
        <v>0</v>
      </c>
      <c r="H202" s="92">
        <v>0</v>
      </c>
    </row>
    <row r="203" spans="1:8" ht="32.4" customHeight="1">
      <c r="A203" s="26" t="s">
        <v>45</v>
      </c>
      <c r="B203" s="17" t="s">
        <v>70</v>
      </c>
      <c r="C203" s="17" t="s">
        <v>68</v>
      </c>
      <c r="D203" s="16"/>
      <c r="E203" s="16"/>
      <c r="F203" s="27">
        <f>F204+F214+F241+F209</f>
        <v>5682.4</v>
      </c>
      <c r="G203" s="27">
        <f>G204+G214+G241+G209</f>
        <v>3507.4</v>
      </c>
      <c r="H203" s="27">
        <f>H204+H214+H241+H209</f>
        <v>3547.4</v>
      </c>
    </row>
    <row r="204" spans="1:8" ht="60" customHeight="1">
      <c r="A204" s="72" t="s">
        <v>178</v>
      </c>
      <c r="B204" s="74" t="s">
        <v>70</v>
      </c>
      <c r="C204" s="74" t="s">
        <v>68</v>
      </c>
      <c r="D204" s="73" t="s">
        <v>26</v>
      </c>
      <c r="E204" s="73"/>
      <c r="F204" s="75">
        <f>F205</f>
        <v>92</v>
      </c>
      <c r="G204" s="75">
        <f>G205</f>
        <v>92</v>
      </c>
      <c r="H204" s="75">
        <f>H205</f>
        <v>92</v>
      </c>
    </row>
    <row r="205" spans="1:8" ht="33.75" customHeight="1">
      <c r="A205" s="6" t="s">
        <v>165</v>
      </c>
      <c r="B205" s="7" t="s">
        <v>70</v>
      </c>
      <c r="C205" s="7" t="s">
        <v>68</v>
      </c>
      <c r="D205" s="8" t="s">
        <v>166</v>
      </c>
      <c r="E205" s="8"/>
      <c r="F205" s="9">
        <f>F206</f>
        <v>92</v>
      </c>
      <c r="G205" s="9">
        <f t="shared" ref="G205:H207" si="79">G206</f>
        <v>92</v>
      </c>
      <c r="H205" s="9">
        <f t="shared" si="79"/>
        <v>92</v>
      </c>
    </row>
    <row r="206" spans="1:8">
      <c r="A206" s="6" t="s">
        <v>29</v>
      </c>
      <c r="B206" s="7" t="s">
        <v>70</v>
      </c>
      <c r="C206" s="7" t="s">
        <v>68</v>
      </c>
      <c r="D206" s="8" t="s">
        <v>167</v>
      </c>
      <c r="E206" s="8"/>
      <c r="F206" s="9">
        <f>F207</f>
        <v>92</v>
      </c>
      <c r="G206" s="9">
        <f t="shared" si="79"/>
        <v>92</v>
      </c>
      <c r="H206" s="9">
        <f t="shared" si="79"/>
        <v>92</v>
      </c>
    </row>
    <row r="207" spans="1:8" ht="33.6" customHeight="1">
      <c r="A207" s="6" t="s">
        <v>32</v>
      </c>
      <c r="B207" s="7" t="s">
        <v>70</v>
      </c>
      <c r="C207" s="7" t="s">
        <v>68</v>
      </c>
      <c r="D207" s="8" t="s">
        <v>167</v>
      </c>
      <c r="E207" s="8">
        <v>200</v>
      </c>
      <c r="F207" s="9">
        <f>F208</f>
        <v>92</v>
      </c>
      <c r="G207" s="9">
        <f t="shared" si="79"/>
        <v>92</v>
      </c>
      <c r="H207" s="9">
        <f t="shared" si="79"/>
        <v>92</v>
      </c>
    </row>
    <row r="208" spans="1:8" ht="44.7" customHeight="1">
      <c r="A208" s="6" t="s">
        <v>17</v>
      </c>
      <c r="B208" s="7" t="s">
        <v>70</v>
      </c>
      <c r="C208" s="7" t="s">
        <v>68</v>
      </c>
      <c r="D208" s="8" t="s">
        <v>167</v>
      </c>
      <c r="E208" s="8">
        <v>240</v>
      </c>
      <c r="F208" s="9">
        <f>'Приложение 3'!G208</f>
        <v>92</v>
      </c>
      <c r="G208" s="9">
        <f>'Приложение 3'!H208</f>
        <v>92</v>
      </c>
      <c r="H208" s="9">
        <f>'Приложение 3'!I208</f>
        <v>92</v>
      </c>
    </row>
    <row r="209" spans="1:8" ht="61.2" customHeight="1">
      <c r="A209" s="72" t="s">
        <v>190</v>
      </c>
      <c r="B209" s="74" t="s">
        <v>70</v>
      </c>
      <c r="C209" s="74" t="s">
        <v>68</v>
      </c>
      <c r="D209" s="73" t="s">
        <v>191</v>
      </c>
      <c r="E209" s="73"/>
      <c r="F209" s="75">
        <f>F210</f>
        <v>138</v>
      </c>
      <c r="G209" s="75">
        <f t="shared" ref="G209:H209" si="80">G210</f>
        <v>0</v>
      </c>
      <c r="H209" s="75">
        <f t="shared" si="80"/>
        <v>0</v>
      </c>
    </row>
    <row r="210" spans="1:8" ht="75" customHeight="1">
      <c r="A210" s="13" t="s">
        <v>224</v>
      </c>
      <c r="B210" s="7" t="s">
        <v>70</v>
      </c>
      <c r="C210" s="7" t="s">
        <v>68</v>
      </c>
      <c r="D210" s="8" t="s">
        <v>223</v>
      </c>
      <c r="E210" s="8"/>
      <c r="F210" s="9">
        <f>F211</f>
        <v>138</v>
      </c>
      <c r="G210" s="9">
        <f t="shared" ref="G210:H212" si="81">G211</f>
        <v>0</v>
      </c>
      <c r="H210" s="9">
        <f t="shared" si="81"/>
        <v>0</v>
      </c>
    </row>
    <row r="211" spans="1:8" ht="27.6">
      <c r="A211" s="6" t="s">
        <v>236</v>
      </c>
      <c r="B211" s="7" t="s">
        <v>70</v>
      </c>
      <c r="C211" s="7" t="s">
        <v>68</v>
      </c>
      <c r="D211" s="8" t="s">
        <v>237</v>
      </c>
      <c r="E211" s="8"/>
      <c r="F211" s="9">
        <f>F212</f>
        <v>138</v>
      </c>
      <c r="G211" s="9">
        <f t="shared" si="81"/>
        <v>0</v>
      </c>
      <c r="H211" s="9">
        <f t="shared" si="81"/>
        <v>0</v>
      </c>
    </row>
    <row r="212" spans="1:8" ht="37.200000000000003" customHeight="1">
      <c r="A212" s="6" t="s">
        <v>32</v>
      </c>
      <c r="B212" s="7" t="s">
        <v>70</v>
      </c>
      <c r="C212" s="7" t="s">
        <v>68</v>
      </c>
      <c r="D212" s="8" t="s">
        <v>237</v>
      </c>
      <c r="E212" s="8">
        <v>200</v>
      </c>
      <c r="F212" s="9">
        <f>F213</f>
        <v>138</v>
      </c>
      <c r="G212" s="9">
        <f t="shared" si="81"/>
        <v>0</v>
      </c>
      <c r="H212" s="9">
        <f t="shared" si="81"/>
        <v>0</v>
      </c>
    </row>
    <row r="213" spans="1:8" ht="44.7" customHeight="1">
      <c r="A213" s="6" t="s">
        <v>17</v>
      </c>
      <c r="B213" s="7" t="s">
        <v>70</v>
      </c>
      <c r="C213" s="7" t="s">
        <v>68</v>
      </c>
      <c r="D213" s="8" t="s">
        <v>237</v>
      </c>
      <c r="E213" s="8">
        <v>240</v>
      </c>
      <c r="F213" s="9">
        <f>'Приложение 3'!G213</f>
        <v>138</v>
      </c>
      <c r="G213" s="9">
        <v>0</v>
      </c>
      <c r="H213" s="9">
        <v>0</v>
      </c>
    </row>
    <row r="214" spans="1:8" ht="58.8" customHeight="1">
      <c r="A214" s="72" t="s">
        <v>170</v>
      </c>
      <c r="B214" s="74" t="s">
        <v>70</v>
      </c>
      <c r="C214" s="74" t="s">
        <v>68</v>
      </c>
      <c r="D214" s="73" t="s">
        <v>46</v>
      </c>
      <c r="E214" s="73"/>
      <c r="F214" s="75">
        <f>F215+F225+F233</f>
        <v>4886</v>
      </c>
      <c r="G214" s="75">
        <f t="shared" ref="G214:H214" si="82">G215+G225+G233</f>
        <v>3415.4</v>
      </c>
      <c r="H214" s="79">
        <f t="shared" si="82"/>
        <v>3455.4</v>
      </c>
    </row>
    <row r="215" spans="1:8" ht="41.4">
      <c r="A215" s="72" t="s">
        <v>126</v>
      </c>
      <c r="B215" s="74" t="s">
        <v>70</v>
      </c>
      <c r="C215" s="74" t="s">
        <v>68</v>
      </c>
      <c r="D215" s="73" t="s">
        <v>47</v>
      </c>
      <c r="E215" s="73"/>
      <c r="F215" s="75">
        <f>F216</f>
        <v>3370.6</v>
      </c>
      <c r="G215" s="75">
        <f t="shared" ref="G215:H218" si="83">G216</f>
        <v>3380</v>
      </c>
      <c r="H215" s="75">
        <f t="shared" si="83"/>
        <v>3420</v>
      </c>
    </row>
    <row r="216" spans="1:8" ht="27.6">
      <c r="A216" s="6" t="s">
        <v>127</v>
      </c>
      <c r="B216" s="7" t="s">
        <v>70</v>
      </c>
      <c r="C216" s="7" t="s">
        <v>68</v>
      </c>
      <c r="D216" s="8" t="s">
        <v>48</v>
      </c>
      <c r="E216" s="8"/>
      <c r="F216" s="9">
        <f>F217+F222</f>
        <v>3370.6</v>
      </c>
      <c r="G216" s="9">
        <f t="shared" ref="G216:H216" si="84">G217+G222</f>
        <v>3380</v>
      </c>
      <c r="H216" s="9">
        <f t="shared" si="84"/>
        <v>3420</v>
      </c>
    </row>
    <row r="217" spans="1:8" ht="27.6">
      <c r="A217" s="6" t="s">
        <v>226</v>
      </c>
      <c r="B217" s="7" t="s">
        <v>70</v>
      </c>
      <c r="C217" s="7" t="s">
        <v>68</v>
      </c>
      <c r="D217" s="8" t="s">
        <v>235</v>
      </c>
      <c r="E217" s="8"/>
      <c r="F217" s="9">
        <f>F218+F220</f>
        <v>3370.6</v>
      </c>
      <c r="G217" s="9">
        <f t="shared" ref="G217:H217" si="85">G218+G220</f>
        <v>3380</v>
      </c>
      <c r="H217" s="9">
        <f t="shared" si="85"/>
        <v>3420</v>
      </c>
    </row>
    <row r="218" spans="1:8" ht="27.6" hidden="1">
      <c r="A218" s="6" t="s">
        <v>32</v>
      </c>
      <c r="B218" s="7" t="s">
        <v>70</v>
      </c>
      <c r="C218" s="7" t="s">
        <v>68</v>
      </c>
      <c r="D218" s="8" t="s">
        <v>128</v>
      </c>
      <c r="E218" s="8">
        <v>200</v>
      </c>
      <c r="F218" s="9">
        <f>F219</f>
        <v>0</v>
      </c>
      <c r="G218" s="9">
        <f t="shared" si="83"/>
        <v>0</v>
      </c>
      <c r="H218" s="9">
        <f t="shared" si="83"/>
        <v>0</v>
      </c>
    </row>
    <row r="219" spans="1:8" ht="41.4" hidden="1">
      <c r="A219" s="6" t="s">
        <v>17</v>
      </c>
      <c r="B219" s="7" t="s">
        <v>70</v>
      </c>
      <c r="C219" s="7" t="s">
        <v>68</v>
      </c>
      <c r="D219" s="8" t="s">
        <v>128</v>
      </c>
      <c r="E219" s="8">
        <v>240</v>
      </c>
      <c r="F219" s="9">
        <f>'Приложение 3'!G219</f>
        <v>0</v>
      </c>
      <c r="G219" s="9">
        <f>'Приложение 3'!H219</f>
        <v>0</v>
      </c>
      <c r="H219" s="9">
        <f>'Приложение 3'!I219</f>
        <v>0</v>
      </c>
    </row>
    <row r="220" spans="1:8" ht="41.4">
      <c r="A220" s="6" t="s">
        <v>57</v>
      </c>
      <c r="B220" s="7" t="s">
        <v>70</v>
      </c>
      <c r="C220" s="7" t="s">
        <v>68</v>
      </c>
      <c r="D220" s="8" t="s">
        <v>235</v>
      </c>
      <c r="E220" s="8">
        <v>600</v>
      </c>
      <c r="F220" s="9">
        <f>F221</f>
        <v>3370.6</v>
      </c>
      <c r="G220" s="9">
        <f t="shared" ref="G220:H220" si="86">G221</f>
        <v>3380</v>
      </c>
      <c r="H220" s="9">
        <f t="shared" si="86"/>
        <v>3420</v>
      </c>
    </row>
    <row r="221" spans="1:8" ht="18" customHeight="1">
      <c r="A221" s="6" t="s">
        <v>58</v>
      </c>
      <c r="B221" s="7" t="s">
        <v>70</v>
      </c>
      <c r="C221" s="7" t="s">
        <v>68</v>
      </c>
      <c r="D221" s="8" t="s">
        <v>235</v>
      </c>
      <c r="E221" s="8">
        <v>610</v>
      </c>
      <c r="F221" s="9">
        <f>'Приложение 3'!G221</f>
        <v>3370.6</v>
      </c>
      <c r="G221" s="9">
        <f>'Приложение 3'!H221</f>
        <v>3380</v>
      </c>
      <c r="H221" s="9">
        <f>'Приложение 3'!I221</f>
        <v>3420</v>
      </c>
    </row>
    <row r="222" spans="1:8" ht="18.600000000000001" hidden="1" customHeight="1">
      <c r="A222" s="6" t="s">
        <v>29</v>
      </c>
      <c r="B222" s="7" t="s">
        <v>70</v>
      </c>
      <c r="C222" s="7" t="s">
        <v>68</v>
      </c>
      <c r="D222" s="8" t="s">
        <v>128</v>
      </c>
      <c r="E222" s="8"/>
      <c r="F222" s="9">
        <f>F223</f>
        <v>0</v>
      </c>
      <c r="G222" s="9">
        <f t="shared" ref="G222:H223" si="87">G223</f>
        <v>0</v>
      </c>
      <c r="H222" s="9">
        <f t="shared" si="87"/>
        <v>0</v>
      </c>
    </row>
    <row r="223" spans="1:8" ht="31.2" hidden="1" customHeight="1">
      <c r="A223" s="6" t="s">
        <v>32</v>
      </c>
      <c r="B223" s="7" t="s">
        <v>70</v>
      </c>
      <c r="C223" s="7" t="s">
        <v>68</v>
      </c>
      <c r="D223" s="8" t="s">
        <v>128</v>
      </c>
      <c r="E223" s="8">
        <v>200</v>
      </c>
      <c r="F223" s="9">
        <f>F224</f>
        <v>0</v>
      </c>
      <c r="G223" s="9">
        <f t="shared" si="87"/>
        <v>0</v>
      </c>
      <c r="H223" s="9">
        <f t="shared" si="87"/>
        <v>0</v>
      </c>
    </row>
    <row r="224" spans="1:8" ht="43.2" hidden="1" customHeight="1">
      <c r="A224" s="6" t="s">
        <v>17</v>
      </c>
      <c r="B224" s="7" t="s">
        <v>70</v>
      </c>
      <c r="C224" s="7" t="s">
        <v>68</v>
      </c>
      <c r="D224" s="8" t="s">
        <v>128</v>
      </c>
      <c r="E224" s="8">
        <v>240</v>
      </c>
      <c r="F224" s="9">
        <f>'Приложение 3'!G224</f>
        <v>0</v>
      </c>
      <c r="G224" s="9">
        <f>'Приложение 3'!H224</f>
        <v>0</v>
      </c>
      <c r="H224" s="9">
        <f>'Приложение 3'!I224</f>
        <v>0</v>
      </c>
    </row>
    <row r="225" spans="1:8" ht="41.4">
      <c r="A225" s="72" t="s">
        <v>129</v>
      </c>
      <c r="B225" s="74" t="s">
        <v>70</v>
      </c>
      <c r="C225" s="74" t="s">
        <v>68</v>
      </c>
      <c r="D225" s="73" t="s">
        <v>49</v>
      </c>
      <c r="E225" s="73"/>
      <c r="F225" s="75">
        <f>F226</f>
        <v>1035.4000000000001</v>
      </c>
      <c r="G225" s="75">
        <f t="shared" ref="G225:H225" si="88">G226</f>
        <v>35.4</v>
      </c>
      <c r="H225" s="75">
        <f t="shared" si="88"/>
        <v>35.4</v>
      </c>
    </row>
    <row r="226" spans="1:8" ht="27.6">
      <c r="A226" s="6" t="s">
        <v>130</v>
      </c>
      <c r="B226" s="7" t="s">
        <v>70</v>
      </c>
      <c r="C226" s="7" t="s">
        <v>68</v>
      </c>
      <c r="D226" s="8" t="s">
        <v>50</v>
      </c>
      <c r="E226" s="8"/>
      <c r="F226" s="9">
        <f>F227+F230</f>
        <v>1035.4000000000001</v>
      </c>
      <c r="G226" s="9">
        <f t="shared" ref="G226:H226" si="89">G227+G230</f>
        <v>35.4</v>
      </c>
      <c r="H226" s="9">
        <f t="shared" si="89"/>
        <v>35.4</v>
      </c>
    </row>
    <row r="227" spans="1:8" ht="27.6">
      <c r="A227" s="6" t="s">
        <v>234</v>
      </c>
      <c r="B227" s="7" t="s">
        <v>70</v>
      </c>
      <c r="C227" s="7" t="s">
        <v>68</v>
      </c>
      <c r="D227" s="8" t="s">
        <v>233</v>
      </c>
      <c r="E227" s="8"/>
      <c r="F227" s="9">
        <f>F228</f>
        <v>35.4</v>
      </c>
      <c r="G227" s="9">
        <f t="shared" ref="G227:H227" si="90">G228</f>
        <v>35.4</v>
      </c>
      <c r="H227" s="9">
        <f t="shared" si="90"/>
        <v>35.4</v>
      </c>
    </row>
    <row r="228" spans="1:8" s="12" customFormat="1" ht="27.6">
      <c r="A228" s="6" t="s">
        <v>32</v>
      </c>
      <c r="B228" s="7" t="s">
        <v>70</v>
      </c>
      <c r="C228" s="7" t="s">
        <v>68</v>
      </c>
      <c r="D228" s="8" t="s">
        <v>233</v>
      </c>
      <c r="E228" s="8">
        <v>200</v>
      </c>
      <c r="F228" s="9">
        <f>F229</f>
        <v>35.4</v>
      </c>
      <c r="G228" s="9">
        <f>G229</f>
        <v>35.4</v>
      </c>
      <c r="H228" s="9">
        <f>H229</f>
        <v>35.4</v>
      </c>
    </row>
    <row r="229" spans="1:8" s="12" customFormat="1" ht="41.4">
      <c r="A229" s="6" t="s">
        <v>17</v>
      </c>
      <c r="B229" s="7" t="s">
        <v>70</v>
      </c>
      <c r="C229" s="7" t="s">
        <v>68</v>
      </c>
      <c r="D229" s="8" t="s">
        <v>233</v>
      </c>
      <c r="E229" s="8">
        <v>240</v>
      </c>
      <c r="F229" s="9">
        <f>'Приложение 3'!G229</f>
        <v>35.4</v>
      </c>
      <c r="G229" s="9">
        <f>'Приложение 3'!H229</f>
        <v>35.4</v>
      </c>
      <c r="H229" s="9">
        <f>'Приложение 3'!I229</f>
        <v>35.4</v>
      </c>
    </row>
    <row r="230" spans="1:8" s="12" customFormat="1" ht="27.6">
      <c r="A230" s="6" t="s">
        <v>226</v>
      </c>
      <c r="B230" s="7" t="s">
        <v>70</v>
      </c>
      <c r="C230" s="7" t="s">
        <v>68</v>
      </c>
      <c r="D230" s="8" t="s">
        <v>232</v>
      </c>
      <c r="E230" s="8"/>
      <c r="F230" s="9">
        <f>F231</f>
        <v>1000</v>
      </c>
      <c r="G230" s="9">
        <f t="shared" ref="G230:H230" si="91">G231</f>
        <v>0</v>
      </c>
      <c r="H230" s="9">
        <f t="shared" si="91"/>
        <v>0</v>
      </c>
    </row>
    <row r="231" spans="1:8" ht="41.4">
      <c r="A231" s="6" t="s">
        <v>57</v>
      </c>
      <c r="B231" s="7" t="s">
        <v>70</v>
      </c>
      <c r="C231" s="7" t="s">
        <v>68</v>
      </c>
      <c r="D231" s="8" t="s">
        <v>232</v>
      </c>
      <c r="E231" s="8">
        <v>600</v>
      </c>
      <c r="F231" s="9">
        <f>F232</f>
        <v>1000</v>
      </c>
      <c r="G231" s="9">
        <f t="shared" ref="G231:H231" si="92">G232</f>
        <v>0</v>
      </c>
      <c r="H231" s="9">
        <f t="shared" si="92"/>
        <v>0</v>
      </c>
    </row>
    <row r="232" spans="1:8">
      <c r="A232" s="6" t="s">
        <v>58</v>
      </c>
      <c r="B232" s="7" t="s">
        <v>70</v>
      </c>
      <c r="C232" s="7" t="s">
        <v>68</v>
      </c>
      <c r="D232" s="8" t="s">
        <v>232</v>
      </c>
      <c r="E232" s="8">
        <v>610</v>
      </c>
      <c r="F232" s="9">
        <f>'Приложение 3'!G232</f>
        <v>1000</v>
      </c>
      <c r="G232" s="9">
        <f>'Приложение 3'!H232</f>
        <v>0</v>
      </c>
      <c r="H232" s="9">
        <f>'Приложение 3'!I232</f>
        <v>0</v>
      </c>
    </row>
    <row r="233" spans="1:8" ht="41.4">
      <c r="A233" s="72" t="s">
        <v>131</v>
      </c>
      <c r="B233" s="74" t="s">
        <v>70</v>
      </c>
      <c r="C233" s="74" t="s">
        <v>68</v>
      </c>
      <c r="D233" s="73" t="s">
        <v>51</v>
      </c>
      <c r="E233" s="73"/>
      <c r="F233" s="75">
        <f>F234</f>
        <v>480</v>
      </c>
      <c r="G233" s="75">
        <f t="shared" ref="G233:H238" si="93">G234</f>
        <v>0</v>
      </c>
      <c r="H233" s="75">
        <f t="shared" si="93"/>
        <v>0</v>
      </c>
    </row>
    <row r="234" spans="1:8" ht="19.8" customHeight="1">
      <c r="A234" s="6" t="s">
        <v>132</v>
      </c>
      <c r="B234" s="7" t="s">
        <v>70</v>
      </c>
      <c r="C234" s="7" t="s">
        <v>68</v>
      </c>
      <c r="D234" s="8" t="s">
        <v>52</v>
      </c>
      <c r="E234" s="8"/>
      <c r="F234" s="9">
        <f>F235+F238</f>
        <v>480</v>
      </c>
      <c r="G234" s="9">
        <f>G238</f>
        <v>0</v>
      </c>
      <c r="H234" s="9">
        <f>H238</f>
        <v>0</v>
      </c>
    </row>
    <row r="235" spans="1:8" ht="31.8" customHeight="1">
      <c r="A235" s="6" t="s">
        <v>284</v>
      </c>
      <c r="B235" s="7" t="s">
        <v>70</v>
      </c>
      <c r="C235" s="7" t="s">
        <v>68</v>
      </c>
      <c r="D235" s="8" t="s">
        <v>283</v>
      </c>
      <c r="E235" s="8"/>
      <c r="F235" s="9">
        <f>F236</f>
        <v>0</v>
      </c>
      <c r="G235" s="9">
        <f t="shared" ref="G235:H235" si="94">G236</f>
        <v>0</v>
      </c>
      <c r="H235" s="9">
        <f t="shared" si="94"/>
        <v>0</v>
      </c>
    </row>
    <row r="236" spans="1:8" ht="30.6" customHeight="1">
      <c r="A236" s="6" t="s">
        <v>32</v>
      </c>
      <c r="B236" s="7" t="s">
        <v>70</v>
      </c>
      <c r="C236" s="7" t="s">
        <v>68</v>
      </c>
      <c r="D236" s="8" t="s">
        <v>283</v>
      </c>
      <c r="E236" s="8">
        <v>200</v>
      </c>
      <c r="F236" s="9">
        <f>F237</f>
        <v>0</v>
      </c>
      <c r="G236" s="9">
        <f t="shared" ref="G236:H236" si="95">G237</f>
        <v>0</v>
      </c>
      <c r="H236" s="9">
        <f t="shared" si="95"/>
        <v>0</v>
      </c>
    </row>
    <row r="237" spans="1:8" ht="41.4">
      <c r="A237" s="6" t="s">
        <v>17</v>
      </c>
      <c r="B237" s="7" t="s">
        <v>70</v>
      </c>
      <c r="C237" s="7" t="s">
        <v>68</v>
      </c>
      <c r="D237" s="8" t="s">
        <v>283</v>
      </c>
      <c r="E237" s="8">
        <v>240</v>
      </c>
      <c r="F237" s="9">
        <f>'Приложение 3'!G237</f>
        <v>0</v>
      </c>
      <c r="G237" s="9">
        <v>0</v>
      </c>
      <c r="H237" s="9">
        <v>0</v>
      </c>
    </row>
    <row r="238" spans="1:8" ht="31.2" customHeight="1">
      <c r="A238" s="6" t="s">
        <v>226</v>
      </c>
      <c r="B238" s="7" t="s">
        <v>70</v>
      </c>
      <c r="C238" s="7" t="s">
        <v>68</v>
      </c>
      <c r="D238" s="8" t="s">
        <v>231</v>
      </c>
      <c r="E238" s="8"/>
      <c r="F238" s="9">
        <f>F239</f>
        <v>480</v>
      </c>
      <c r="G238" s="9">
        <f t="shared" si="93"/>
        <v>0</v>
      </c>
      <c r="H238" s="9">
        <f t="shared" si="93"/>
        <v>0</v>
      </c>
    </row>
    <row r="239" spans="1:8" ht="43.2" customHeight="1">
      <c r="A239" s="6" t="s">
        <v>57</v>
      </c>
      <c r="B239" s="7" t="s">
        <v>70</v>
      </c>
      <c r="C239" s="7" t="s">
        <v>68</v>
      </c>
      <c r="D239" s="8" t="s">
        <v>231</v>
      </c>
      <c r="E239" s="8">
        <v>600</v>
      </c>
      <c r="F239" s="9">
        <f>F240</f>
        <v>480</v>
      </c>
      <c r="G239" s="9">
        <f t="shared" ref="G239:H239" si="96">G240</f>
        <v>0</v>
      </c>
      <c r="H239" s="9">
        <f t="shared" si="96"/>
        <v>0</v>
      </c>
    </row>
    <row r="240" spans="1:8" ht="18.600000000000001" customHeight="1">
      <c r="A240" s="6" t="s">
        <v>58</v>
      </c>
      <c r="B240" s="7" t="s">
        <v>70</v>
      </c>
      <c r="C240" s="7" t="s">
        <v>68</v>
      </c>
      <c r="D240" s="8" t="s">
        <v>231</v>
      </c>
      <c r="E240" s="8">
        <v>610</v>
      </c>
      <c r="F240" s="9">
        <f>'Приложение 3'!G240</f>
        <v>480</v>
      </c>
      <c r="G240" s="9">
        <f>'Приложение 3'!H240</f>
        <v>0</v>
      </c>
      <c r="H240" s="9">
        <f>'Приложение 3'!I240</f>
        <v>0</v>
      </c>
    </row>
    <row r="241" spans="1:8" s="12" customFormat="1" ht="20.399999999999999" customHeight="1">
      <c r="A241" s="6" t="s">
        <v>24</v>
      </c>
      <c r="B241" s="7" t="s">
        <v>70</v>
      </c>
      <c r="C241" s="7" t="s">
        <v>68</v>
      </c>
      <c r="D241" s="8" t="s">
        <v>96</v>
      </c>
      <c r="E241" s="8"/>
      <c r="F241" s="9">
        <f>F242</f>
        <v>566.4</v>
      </c>
      <c r="G241" s="9">
        <f>G242+G251</f>
        <v>0</v>
      </c>
      <c r="H241" s="9">
        <f>H242+H251</f>
        <v>0</v>
      </c>
    </row>
    <row r="242" spans="1:8" s="12" customFormat="1" ht="34.799999999999997" customHeight="1">
      <c r="A242" s="6" t="s">
        <v>286</v>
      </c>
      <c r="B242" s="7" t="s">
        <v>70</v>
      </c>
      <c r="C242" s="7" t="s">
        <v>68</v>
      </c>
      <c r="D242" s="8" t="s">
        <v>285</v>
      </c>
      <c r="E242" s="8"/>
      <c r="F242" s="9">
        <f>F243+F246+F249</f>
        <v>566.4</v>
      </c>
      <c r="G242" s="9">
        <f t="shared" ref="G242:H242" si="97">G243+G246+G249</f>
        <v>0</v>
      </c>
      <c r="H242" s="9">
        <f t="shared" si="97"/>
        <v>0</v>
      </c>
    </row>
    <row r="243" spans="1:8" s="12" customFormat="1" ht="69.599999999999994" customHeight="1">
      <c r="A243" s="61" t="s">
        <v>313</v>
      </c>
      <c r="B243" s="7" t="s">
        <v>70</v>
      </c>
      <c r="C243" s="7" t="s">
        <v>68</v>
      </c>
      <c r="D243" s="8" t="s">
        <v>308</v>
      </c>
      <c r="E243" s="8"/>
      <c r="F243" s="9">
        <f>F244</f>
        <v>152</v>
      </c>
      <c r="G243" s="9">
        <f t="shared" ref="G243:H243" si="98">G244</f>
        <v>0</v>
      </c>
      <c r="H243" s="9">
        <f t="shared" si="98"/>
        <v>0</v>
      </c>
    </row>
    <row r="244" spans="1:8" s="12" customFormat="1" ht="32.4" customHeight="1">
      <c r="A244" s="6" t="s">
        <v>32</v>
      </c>
      <c r="B244" s="7" t="s">
        <v>70</v>
      </c>
      <c r="C244" s="7" t="s">
        <v>68</v>
      </c>
      <c r="D244" s="8" t="s">
        <v>308</v>
      </c>
      <c r="E244" s="8">
        <v>200</v>
      </c>
      <c r="F244" s="9">
        <f>F245</f>
        <v>152</v>
      </c>
      <c r="G244" s="9">
        <f t="shared" ref="G244:H244" si="99">G245</f>
        <v>0</v>
      </c>
      <c r="H244" s="9">
        <f t="shared" si="99"/>
        <v>0</v>
      </c>
    </row>
    <row r="245" spans="1:8" s="12" customFormat="1" ht="43.8" customHeight="1">
      <c r="A245" s="6" t="s">
        <v>17</v>
      </c>
      <c r="B245" s="7" t="s">
        <v>70</v>
      </c>
      <c r="C245" s="7" t="s">
        <v>68</v>
      </c>
      <c r="D245" s="8" t="s">
        <v>308</v>
      </c>
      <c r="E245" s="8">
        <v>240</v>
      </c>
      <c r="F245" s="9">
        <f>'Приложение 3'!G258</f>
        <v>152</v>
      </c>
      <c r="G245" s="9">
        <f>'Приложение 3'!H245</f>
        <v>0</v>
      </c>
      <c r="H245" s="9">
        <f>'Приложение 3'!I245</f>
        <v>0</v>
      </c>
    </row>
    <row r="246" spans="1:8" s="12" customFormat="1" ht="58.2" customHeight="1">
      <c r="A246" s="61" t="s">
        <v>312</v>
      </c>
      <c r="B246" s="7" t="s">
        <v>70</v>
      </c>
      <c r="C246" s="7" t="s">
        <v>68</v>
      </c>
      <c r="D246" s="8" t="s">
        <v>309</v>
      </c>
      <c r="E246" s="8"/>
      <c r="F246" s="9">
        <f>F247</f>
        <v>300</v>
      </c>
      <c r="G246" s="9">
        <f t="shared" ref="G246:H246" si="100">G247</f>
        <v>0</v>
      </c>
      <c r="H246" s="9">
        <f t="shared" si="100"/>
        <v>0</v>
      </c>
    </row>
    <row r="247" spans="1:8" s="12" customFormat="1" ht="31.2" customHeight="1">
      <c r="A247" s="6" t="s">
        <v>32</v>
      </c>
      <c r="B247" s="7" t="s">
        <v>70</v>
      </c>
      <c r="C247" s="7" t="s">
        <v>68</v>
      </c>
      <c r="D247" s="8" t="s">
        <v>309</v>
      </c>
      <c r="E247" s="8">
        <v>200</v>
      </c>
      <c r="F247" s="9">
        <f>F248</f>
        <v>300</v>
      </c>
      <c r="G247" s="9">
        <f t="shared" ref="G247:H247" si="101">G248</f>
        <v>0</v>
      </c>
      <c r="H247" s="9">
        <f t="shared" si="101"/>
        <v>0</v>
      </c>
    </row>
    <row r="248" spans="1:8" s="12" customFormat="1" ht="42" customHeight="1">
      <c r="A248" s="6" t="s">
        <v>17</v>
      </c>
      <c r="B248" s="7" t="s">
        <v>70</v>
      </c>
      <c r="C248" s="7" t="s">
        <v>68</v>
      </c>
      <c r="D248" s="8" t="s">
        <v>309</v>
      </c>
      <c r="E248" s="8">
        <v>240</v>
      </c>
      <c r="F248" s="9">
        <f>'Приложение 3'!G261</f>
        <v>300</v>
      </c>
      <c r="G248" s="9">
        <v>0</v>
      </c>
      <c r="H248" s="9">
        <v>0</v>
      </c>
    </row>
    <row r="249" spans="1:8" s="12" customFormat="1" ht="55.2" customHeight="1">
      <c r="A249" s="61" t="s">
        <v>311</v>
      </c>
      <c r="B249" s="7" t="s">
        <v>70</v>
      </c>
      <c r="C249" s="7" t="s">
        <v>68</v>
      </c>
      <c r="D249" s="8" t="s">
        <v>310</v>
      </c>
      <c r="E249" s="8"/>
      <c r="F249" s="9">
        <f t="shared" ref="F249:H250" si="102">F250</f>
        <v>114.4</v>
      </c>
      <c r="G249" s="9">
        <f t="shared" si="102"/>
        <v>0</v>
      </c>
      <c r="H249" s="9">
        <f t="shared" si="102"/>
        <v>0</v>
      </c>
    </row>
    <row r="250" spans="1:8" s="12" customFormat="1" ht="42" customHeight="1">
      <c r="A250" s="6" t="s">
        <v>32</v>
      </c>
      <c r="B250" s="7" t="s">
        <v>70</v>
      </c>
      <c r="C250" s="7" t="s">
        <v>68</v>
      </c>
      <c r="D250" s="8" t="s">
        <v>310</v>
      </c>
      <c r="E250" s="8">
        <v>200</v>
      </c>
      <c r="F250" s="9">
        <f t="shared" si="102"/>
        <v>114.4</v>
      </c>
      <c r="G250" s="9">
        <f t="shared" si="102"/>
        <v>0</v>
      </c>
      <c r="H250" s="9">
        <f t="shared" si="102"/>
        <v>0</v>
      </c>
    </row>
    <row r="251" spans="1:8" ht="44.4" customHeight="1">
      <c r="A251" s="6" t="s">
        <v>17</v>
      </c>
      <c r="B251" s="7" t="s">
        <v>70</v>
      </c>
      <c r="C251" s="7" t="s">
        <v>68</v>
      </c>
      <c r="D251" s="8" t="s">
        <v>310</v>
      </c>
      <c r="E251" s="8">
        <v>240</v>
      </c>
      <c r="F251" s="9">
        <f>'Приложение 3'!G264</f>
        <v>114.4</v>
      </c>
      <c r="G251" s="9">
        <f>'Приложение 3'!H264</f>
        <v>0</v>
      </c>
      <c r="H251" s="9">
        <f>'Приложение 3'!I264</f>
        <v>0</v>
      </c>
    </row>
    <row r="252" spans="1:8" ht="43.8" hidden="1" customHeight="1">
      <c r="A252" s="87" t="s">
        <v>288</v>
      </c>
      <c r="B252" s="90" t="s">
        <v>70</v>
      </c>
      <c r="C252" s="90" t="s">
        <v>68</v>
      </c>
      <c r="D252" s="91" t="s">
        <v>287</v>
      </c>
      <c r="E252" s="91"/>
      <c r="F252" s="92">
        <f>F253</f>
        <v>0</v>
      </c>
      <c r="G252" s="92">
        <f t="shared" ref="G252:H252" si="103">G253</f>
        <v>0</v>
      </c>
      <c r="H252" s="92">
        <f t="shared" si="103"/>
        <v>0</v>
      </c>
    </row>
    <row r="253" spans="1:8" ht="34.200000000000003" hidden="1" customHeight="1">
      <c r="A253" s="87" t="s">
        <v>32</v>
      </c>
      <c r="B253" s="90" t="s">
        <v>70</v>
      </c>
      <c r="C253" s="90" t="s">
        <v>68</v>
      </c>
      <c r="D253" s="91" t="s">
        <v>287</v>
      </c>
      <c r="E253" s="91">
        <v>200</v>
      </c>
      <c r="F253" s="92">
        <f>F254</f>
        <v>0</v>
      </c>
      <c r="G253" s="92">
        <f>'Приложение 3'!H258</f>
        <v>0</v>
      </c>
      <c r="H253" s="92">
        <f>'Приложение 3'!I258</f>
        <v>0</v>
      </c>
    </row>
    <row r="254" spans="1:8" ht="42.6" hidden="1" customHeight="1">
      <c r="A254" s="87" t="s">
        <v>17</v>
      </c>
      <c r="B254" s="90" t="s">
        <v>70</v>
      </c>
      <c r="C254" s="90" t="s">
        <v>68</v>
      </c>
      <c r="D254" s="91" t="s">
        <v>287</v>
      </c>
      <c r="E254" s="91">
        <v>240</v>
      </c>
      <c r="F254" s="92">
        <f>'Приложение 3'!G252</f>
        <v>0</v>
      </c>
      <c r="G254" s="92">
        <v>0</v>
      </c>
      <c r="H254" s="92">
        <v>0</v>
      </c>
    </row>
    <row r="255" spans="1:8" ht="47.4" hidden="1" customHeight="1">
      <c r="A255" s="70" t="s">
        <v>290</v>
      </c>
      <c r="B255" s="90" t="s">
        <v>70</v>
      </c>
      <c r="C255" s="90" t="s">
        <v>68</v>
      </c>
      <c r="D255" s="91" t="s">
        <v>289</v>
      </c>
      <c r="E255" s="91"/>
      <c r="F255" s="92">
        <f>F256</f>
        <v>0</v>
      </c>
      <c r="G255" s="92">
        <f t="shared" ref="G255:H256" si="104">G256</f>
        <v>0</v>
      </c>
      <c r="H255" s="92">
        <f t="shared" si="104"/>
        <v>0</v>
      </c>
    </row>
    <row r="256" spans="1:8" ht="32.4" hidden="1" customHeight="1">
      <c r="A256" s="87" t="s">
        <v>32</v>
      </c>
      <c r="B256" s="90" t="s">
        <v>70</v>
      </c>
      <c r="C256" s="90" t="s">
        <v>68</v>
      </c>
      <c r="D256" s="91" t="s">
        <v>289</v>
      </c>
      <c r="E256" s="91">
        <v>200</v>
      </c>
      <c r="F256" s="92">
        <f>F257</f>
        <v>0</v>
      </c>
      <c r="G256" s="92">
        <f t="shared" si="104"/>
        <v>0</v>
      </c>
      <c r="H256" s="92">
        <f t="shared" si="104"/>
        <v>0</v>
      </c>
    </row>
    <row r="257" spans="1:8" ht="42" hidden="1" customHeight="1">
      <c r="A257" s="87" t="s">
        <v>17</v>
      </c>
      <c r="B257" s="90" t="s">
        <v>70</v>
      </c>
      <c r="C257" s="90" t="s">
        <v>68</v>
      </c>
      <c r="D257" s="91" t="s">
        <v>289</v>
      </c>
      <c r="E257" s="91">
        <v>240</v>
      </c>
      <c r="F257" s="92">
        <f>'Приложение 3'!G255</f>
        <v>0</v>
      </c>
      <c r="G257" s="92">
        <f>'Приложение 3'!H261</f>
        <v>0</v>
      </c>
      <c r="H257" s="92">
        <f>'Приложение 3'!I261</f>
        <v>0</v>
      </c>
    </row>
    <row r="258" spans="1:8" ht="63" hidden="1" customHeight="1">
      <c r="A258" s="71" t="s">
        <v>292</v>
      </c>
      <c r="B258" s="90" t="s">
        <v>70</v>
      </c>
      <c r="C258" s="90" t="s">
        <v>68</v>
      </c>
      <c r="D258" s="91" t="s">
        <v>291</v>
      </c>
      <c r="E258" s="91"/>
      <c r="F258" s="92">
        <f>F259</f>
        <v>0</v>
      </c>
      <c r="G258" s="92">
        <f t="shared" ref="G258:H259" si="105">G259</f>
        <v>0</v>
      </c>
      <c r="H258" s="92">
        <f t="shared" si="105"/>
        <v>0</v>
      </c>
    </row>
    <row r="259" spans="1:8" ht="30.6" hidden="1" customHeight="1">
      <c r="A259" s="87" t="s">
        <v>32</v>
      </c>
      <c r="B259" s="90" t="s">
        <v>70</v>
      </c>
      <c r="C259" s="90" t="s">
        <v>68</v>
      </c>
      <c r="D259" s="91" t="s">
        <v>291</v>
      </c>
      <c r="E259" s="91">
        <v>200</v>
      </c>
      <c r="F259" s="92">
        <f>F260</f>
        <v>0</v>
      </c>
      <c r="G259" s="92">
        <f t="shared" si="105"/>
        <v>0</v>
      </c>
      <c r="H259" s="92">
        <f t="shared" si="105"/>
        <v>0</v>
      </c>
    </row>
    <row r="260" spans="1:8" ht="42" hidden="1" customHeight="1">
      <c r="A260" s="87" t="s">
        <v>17</v>
      </c>
      <c r="B260" s="90" t="s">
        <v>70</v>
      </c>
      <c r="C260" s="90" t="s">
        <v>68</v>
      </c>
      <c r="D260" s="91" t="s">
        <v>291</v>
      </c>
      <c r="E260" s="91">
        <v>240</v>
      </c>
      <c r="F260" s="92">
        <v>0</v>
      </c>
      <c r="G260" s="92">
        <f>'Приложение 3'!H265</f>
        <v>0</v>
      </c>
      <c r="H260" s="92">
        <f>'Приложение 3'!I267</f>
        <v>0</v>
      </c>
    </row>
    <row r="261" spans="1:8" ht="53.4" hidden="1" customHeight="1">
      <c r="A261" s="70" t="s">
        <v>278</v>
      </c>
      <c r="B261" s="90" t="s">
        <v>70</v>
      </c>
      <c r="C261" s="90" t="s">
        <v>68</v>
      </c>
      <c r="D261" s="91" t="s">
        <v>293</v>
      </c>
      <c r="E261" s="91"/>
      <c r="F261" s="92">
        <f>F262</f>
        <v>0</v>
      </c>
      <c r="G261" s="92">
        <f t="shared" ref="G261:H262" si="106">G262</f>
        <v>0</v>
      </c>
      <c r="H261" s="92">
        <f t="shared" si="106"/>
        <v>0</v>
      </c>
    </row>
    <row r="262" spans="1:8" ht="30.6" hidden="1" customHeight="1">
      <c r="A262" s="87" t="s">
        <v>32</v>
      </c>
      <c r="B262" s="90" t="s">
        <v>70</v>
      </c>
      <c r="C262" s="90" t="s">
        <v>68</v>
      </c>
      <c r="D262" s="91" t="s">
        <v>293</v>
      </c>
      <c r="E262" s="91">
        <v>200</v>
      </c>
      <c r="F262" s="92">
        <f>F263</f>
        <v>0</v>
      </c>
      <c r="G262" s="92">
        <f t="shared" si="106"/>
        <v>0</v>
      </c>
      <c r="H262" s="92">
        <f t="shared" si="106"/>
        <v>0</v>
      </c>
    </row>
    <row r="263" spans="1:8" ht="42" hidden="1" customHeight="1">
      <c r="A263" s="87" t="s">
        <v>17</v>
      </c>
      <c r="B263" s="90" t="s">
        <v>70</v>
      </c>
      <c r="C263" s="90" t="s">
        <v>68</v>
      </c>
      <c r="D263" s="91" t="s">
        <v>293</v>
      </c>
      <c r="E263" s="91">
        <v>240</v>
      </c>
      <c r="F263" s="92">
        <v>0</v>
      </c>
      <c r="G263" s="92">
        <f>'Приложение 3'!H270</f>
        <v>0</v>
      </c>
      <c r="H263" s="92">
        <f>'Приложение 3'!I270</f>
        <v>0</v>
      </c>
    </row>
    <row r="264" spans="1:8" ht="63.6" hidden="1" customHeight="1">
      <c r="A264" s="70" t="s">
        <v>295</v>
      </c>
      <c r="B264" s="90" t="s">
        <v>70</v>
      </c>
      <c r="C264" s="90" t="s">
        <v>68</v>
      </c>
      <c r="D264" s="91" t="s">
        <v>294</v>
      </c>
      <c r="E264" s="91"/>
      <c r="F264" s="92">
        <f>F265</f>
        <v>0</v>
      </c>
      <c r="G264" s="92">
        <f t="shared" ref="G264:H265" si="107">G265</f>
        <v>0</v>
      </c>
      <c r="H264" s="92">
        <f t="shared" si="107"/>
        <v>0</v>
      </c>
    </row>
    <row r="265" spans="1:8" ht="31.2" hidden="1" customHeight="1">
      <c r="A265" s="87" t="s">
        <v>32</v>
      </c>
      <c r="B265" s="90" t="s">
        <v>70</v>
      </c>
      <c r="C265" s="90" t="s">
        <v>68</v>
      </c>
      <c r="D265" s="91" t="s">
        <v>294</v>
      </c>
      <c r="E265" s="91">
        <v>200</v>
      </c>
      <c r="F265" s="92">
        <f>F266</f>
        <v>0</v>
      </c>
      <c r="G265" s="92">
        <f t="shared" si="107"/>
        <v>0</v>
      </c>
      <c r="H265" s="92">
        <f t="shared" si="107"/>
        <v>0</v>
      </c>
    </row>
    <row r="266" spans="1:8" ht="42" hidden="1" customHeight="1">
      <c r="A266" s="87" t="s">
        <v>17</v>
      </c>
      <c r="B266" s="90" t="s">
        <v>70</v>
      </c>
      <c r="C266" s="90" t="s">
        <v>68</v>
      </c>
      <c r="D266" s="91" t="s">
        <v>294</v>
      </c>
      <c r="E266" s="91">
        <v>240</v>
      </c>
      <c r="F266" s="92">
        <f>'Приложение 3'!G267</f>
        <v>0</v>
      </c>
      <c r="G266" s="92">
        <f>'Приложение 3'!H273</f>
        <v>0</v>
      </c>
      <c r="H266" s="92">
        <f>'Приложение 3'!I273</f>
        <v>0</v>
      </c>
    </row>
    <row r="267" spans="1:8" ht="52.2" hidden="1" customHeight="1">
      <c r="A267" s="66" t="s">
        <v>279</v>
      </c>
      <c r="B267" s="90" t="s">
        <v>70</v>
      </c>
      <c r="C267" s="90" t="s">
        <v>68</v>
      </c>
      <c r="D267" s="91" t="s">
        <v>296</v>
      </c>
      <c r="E267" s="91"/>
      <c r="F267" s="92">
        <f>F268</f>
        <v>0</v>
      </c>
      <c r="G267" s="92">
        <f t="shared" ref="G267:H268" si="108">G268</f>
        <v>0</v>
      </c>
      <c r="H267" s="92">
        <f t="shared" si="108"/>
        <v>0</v>
      </c>
    </row>
    <row r="268" spans="1:8" ht="32.4" hidden="1" customHeight="1">
      <c r="A268" s="87" t="s">
        <v>32</v>
      </c>
      <c r="B268" s="90" t="s">
        <v>70</v>
      </c>
      <c r="C268" s="90" t="s">
        <v>68</v>
      </c>
      <c r="D268" s="91" t="s">
        <v>296</v>
      </c>
      <c r="E268" s="91">
        <v>200</v>
      </c>
      <c r="F268" s="92">
        <f>F269</f>
        <v>0</v>
      </c>
      <c r="G268" s="92">
        <f t="shared" si="108"/>
        <v>0</v>
      </c>
      <c r="H268" s="92">
        <f t="shared" si="108"/>
        <v>0</v>
      </c>
    </row>
    <row r="269" spans="1:8" ht="42" hidden="1" customHeight="1">
      <c r="A269" s="87" t="s">
        <v>17</v>
      </c>
      <c r="B269" s="90" t="s">
        <v>70</v>
      </c>
      <c r="C269" s="90" t="s">
        <v>68</v>
      </c>
      <c r="D269" s="91" t="s">
        <v>296</v>
      </c>
      <c r="E269" s="91">
        <v>240</v>
      </c>
      <c r="F269" s="92">
        <f>'Приложение 3'!G270</f>
        <v>0</v>
      </c>
      <c r="G269" s="92">
        <f>'Приложение 3'!H276</f>
        <v>0</v>
      </c>
      <c r="H269" s="92">
        <f>'Приложение 3'!I276</f>
        <v>0</v>
      </c>
    </row>
    <row r="270" spans="1:8" ht="67.8" hidden="1" customHeight="1">
      <c r="A270" s="66" t="s">
        <v>298</v>
      </c>
      <c r="B270" s="90" t="s">
        <v>70</v>
      </c>
      <c r="C270" s="90" t="s">
        <v>68</v>
      </c>
      <c r="D270" s="91" t="s">
        <v>300</v>
      </c>
      <c r="E270" s="91"/>
      <c r="F270" s="92">
        <f>F271</f>
        <v>0</v>
      </c>
      <c r="G270" s="92">
        <f t="shared" ref="G270:H271" si="109">G271</f>
        <v>0</v>
      </c>
      <c r="H270" s="92">
        <f t="shared" si="109"/>
        <v>0</v>
      </c>
    </row>
    <row r="271" spans="1:8" ht="30.6" hidden="1" customHeight="1">
      <c r="A271" s="87" t="s">
        <v>32</v>
      </c>
      <c r="B271" s="90" t="s">
        <v>70</v>
      </c>
      <c r="C271" s="90" t="s">
        <v>68</v>
      </c>
      <c r="D271" s="91" t="s">
        <v>300</v>
      </c>
      <c r="E271" s="91">
        <v>200</v>
      </c>
      <c r="F271" s="92">
        <f>F272</f>
        <v>0</v>
      </c>
      <c r="G271" s="92">
        <f t="shared" si="109"/>
        <v>0</v>
      </c>
      <c r="H271" s="92">
        <f t="shared" si="109"/>
        <v>0</v>
      </c>
    </row>
    <row r="272" spans="1:8" ht="42" hidden="1" customHeight="1">
      <c r="A272" s="87" t="s">
        <v>17</v>
      </c>
      <c r="B272" s="90" t="s">
        <v>70</v>
      </c>
      <c r="C272" s="90" t="s">
        <v>68</v>
      </c>
      <c r="D272" s="91" t="s">
        <v>300</v>
      </c>
      <c r="E272" s="91">
        <v>240</v>
      </c>
      <c r="F272" s="92">
        <f>'Приложение 3'!G273</f>
        <v>0</v>
      </c>
      <c r="G272" s="92">
        <v>0</v>
      </c>
      <c r="H272" s="92">
        <v>0</v>
      </c>
    </row>
    <row r="273" spans="1:8" ht="55.2" hidden="1" customHeight="1">
      <c r="A273" s="66" t="s">
        <v>279</v>
      </c>
      <c r="B273" s="90" t="s">
        <v>70</v>
      </c>
      <c r="C273" s="90" t="s">
        <v>68</v>
      </c>
      <c r="D273" s="91" t="s">
        <v>277</v>
      </c>
      <c r="E273" s="91"/>
      <c r="F273" s="92">
        <f>F274</f>
        <v>0</v>
      </c>
      <c r="G273" s="92">
        <f t="shared" ref="G273:H274" si="110">G274</f>
        <v>0</v>
      </c>
      <c r="H273" s="92">
        <f t="shared" si="110"/>
        <v>0</v>
      </c>
    </row>
    <row r="274" spans="1:8" ht="31.8" hidden="1" customHeight="1">
      <c r="A274" s="87" t="s">
        <v>32</v>
      </c>
      <c r="B274" s="90" t="s">
        <v>70</v>
      </c>
      <c r="C274" s="90" t="s">
        <v>68</v>
      </c>
      <c r="D274" s="91" t="s">
        <v>277</v>
      </c>
      <c r="E274" s="91">
        <v>200</v>
      </c>
      <c r="F274" s="92">
        <f>F275</f>
        <v>0</v>
      </c>
      <c r="G274" s="92">
        <f t="shared" si="110"/>
        <v>0</v>
      </c>
      <c r="H274" s="92">
        <f t="shared" si="110"/>
        <v>0</v>
      </c>
    </row>
    <row r="275" spans="1:8" ht="42" hidden="1" customHeight="1">
      <c r="A275" s="87" t="s">
        <v>17</v>
      </c>
      <c r="B275" s="90" t="s">
        <v>70</v>
      </c>
      <c r="C275" s="90" t="s">
        <v>68</v>
      </c>
      <c r="D275" s="91" t="s">
        <v>277</v>
      </c>
      <c r="E275" s="91">
        <v>240</v>
      </c>
      <c r="F275" s="92">
        <f>'Приложение 3'!G276</f>
        <v>0</v>
      </c>
      <c r="G275" s="92">
        <v>0</v>
      </c>
      <c r="H275" s="92">
        <v>0</v>
      </c>
    </row>
    <row r="276" spans="1:8" ht="30.6" customHeight="1">
      <c r="A276" s="33" t="s">
        <v>264</v>
      </c>
      <c r="B276" s="17" t="s">
        <v>70</v>
      </c>
      <c r="C276" s="17" t="s">
        <v>70</v>
      </c>
      <c r="D276" s="34"/>
      <c r="E276" s="34"/>
      <c r="F276" s="27">
        <f>F277</f>
        <v>520</v>
      </c>
      <c r="G276" s="27">
        <f t="shared" ref="G276:H283" si="111">G277</f>
        <v>0</v>
      </c>
      <c r="H276" s="27">
        <f t="shared" si="111"/>
        <v>0</v>
      </c>
    </row>
    <row r="277" spans="1:8" ht="55.2">
      <c r="A277" s="72" t="s">
        <v>190</v>
      </c>
      <c r="B277" s="74" t="s">
        <v>70</v>
      </c>
      <c r="C277" s="74" t="s">
        <v>70</v>
      </c>
      <c r="D277" s="73" t="s">
        <v>191</v>
      </c>
      <c r="E277" s="102"/>
      <c r="F277" s="75">
        <f>F278</f>
        <v>520</v>
      </c>
      <c r="G277" s="75">
        <f t="shared" si="111"/>
        <v>0</v>
      </c>
      <c r="H277" s="75">
        <f t="shared" si="111"/>
        <v>0</v>
      </c>
    </row>
    <row r="278" spans="1:8" ht="55.2">
      <c r="A278" s="6" t="s">
        <v>201</v>
      </c>
      <c r="B278" s="7" t="s">
        <v>70</v>
      </c>
      <c r="C278" s="7" t="s">
        <v>70</v>
      </c>
      <c r="D278" s="8" t="s">
        <v>200</v>
      </c>
      <c r="E278" s="31"/>
      <c r="F278" s="9">
        <f>F279+F282</f>
        <v>520</v>
      </c>
      <c r="G278" s="9">
        <f t="shared" ref="G278:H278" si="112">G279+G282</f>
        <v>0</v>
      </c>
      <c r="H278" s="9">
        <f t="shared" si="112"/>
        <v>0</v>
      </c>
    </row>
    <row r="279" spans="1:8" ht="36.6" customHeight="1">
      <c r="A279" s="6" t="s">
        <v>240</v>
      </c>
      <c r="B279" s="7" t="s">
        <v>70</v>
      </c>
      <c r="C279" s="7" t="s">
        <v>70</v>
      </c>
      <c r="D279" s="8" t="s">
        <v>241</v>
      </c>
      <c r="E279" s="31"/>
      <c r="F279" s="9">
        <f>F280</f>
        <v>520</v>
      </c>
      <c r="G279" s="9">
        <f t="shared" ref="G279:H279" si="113">G280</f>
        <v>0</v>
      </c>
      <c r="H279" s="9">
        <f t="shared" si="113"/>
        <v>0</v>
      </c>
    </row>
    <row r="280" spans="1:8" ht="31.8" customHeight="1">
      <c r="A280" s="6" t="s">
        <v>121</v>
      </c>
      <c r="B280" s="7" t="s">
        <v>70</v>
      </c>
      <c r="C280" s="7" t="s">
        <v>70</v>
      </c>
      <c r="D280" s="8" t="s">
        <v>241</v>
      </c>
      <c r="E280" s="31">
        <v>400</v>
      </c>
      <c r="F280" s="9">
        <f>F281</f>
        <v>520</v>
      </c>
      <c r="G280" s="9">
        <f t="shared" ref="G280:H280" si="114">G281</f>
        <v>0</v>
      </c>
      <c r="H280" s="9">
        <f t="shared" si="114"/>
        <v>0</v>
      </c>
    </row>
    <row r="281" spans="1:8" ht="21" customHeight="1">
      <c r="A281" s="6" t="s">
        <v>122</v>
      </c>
      <c r="B281" s="7" t="s">
        <v>70</v>
      </c>
      <c r="C281" s="7" t="s">
        <v>70</v>
      </c>
      <c r="D281" s="8" t="s">
        <v>241</v>
      </c>
      <c r="E281" s="31">
        <v>410</v>
      </c>
      <c r="F281" s="9">
        <f>'Приложение 3'!G282</f>
        <v>520</v>
      </c>
      <c r="G281" s="9">
        <v>0</v>
      </c>
      <c r="H281" s="9">
        <v>0</v>
      </c>
    </row>
    <row r="282" spans="1:8" ht="70.2" hidden="1" customHeight="1">
      <c r="A282" s="88" t="s">
        <v>262</v>
      </c>
      <c r="B282" s="68" t="s">
        <v>70</v>
      </c>
      <c r="C282" s="68" t="s">
        <v>70</v>
      </c>
      <c r="D282" s="67" t="s">
        <v>207</v>
      </c>
      <c r="E282" s="67"/>
      <c r="F282" s="69">
        <f>F283</f>
        <v>0</v>
      </c>
      <c r="G282" s="69">
        <f t="shared" si="111"/>
        <v>0</v>
      </c>
      <c r="H282" s="69">
        <f t="shared" si="111"/>
        <v>0</v>
      </c>
    </row>
    <row r="283" spans="1:8" ht="27.6" hidden="1">
      <c r="A283" s="66" t="s">
        <v>121</v>
      </c>
      <c r="B283" s="68" t="s">
        <v>70</v>
      </c>
      <c r="C283" s="68" t="s">
        <v>70</v>
      </c>
      <c r="D283" s="67" t="s">
        <v>207</v>
      </c>
      <c r="E283" s="67">
        <v>400</v>
      </c>
      <c r="F283" s="69">
        <f>F284</f>
        <v>0</v>
      </c>
      <c r="G283" s="69">
        <f t="shared" si="111"/>
        <v>0</v>
      </c>
      <c r="H283" s="69">
        <f t="shared" si="111"/>
        <v>0</v>
      </c>
    </row>
    <row r="284" spans="1:8" ht="19.2" hidden="1" customHeight="1">
      <c r="A284" s="66" t="s">
        <v>122</v>
      </c>
      <c r="B284" s="68" t="s">
        <v>70</v>
      </c>
      <c r="C284" s="68" t="s">
        <v>70</v>
      </c>
      <c r="D284" s="67" t="s">
        <v>207</v>
      </c>
      <c r="E284" s="67">
        <v>410</v>
      </c>
      <c r="F284" s="69">
        <f>'Приложение 3'!G285</f>
        <v>0</v>
      </c>
      <c r="G284" s="69">
        <f>'Приложение 3'!H285</f>
        <v>0</v>
      </c>
      <c r="H284" s="69">
        <f>'Приложение 3'!I285</f>
        <v>0</v>
      </c>
    </row>
    <row r="285" spans="1:8" ht="21.6" customHeight="1">
      <c r="A285" s="26" t="s">
        <v>81</v>
      </c>
      <c r="B285" s="17" t="s">
        <v>72</v>
      </c>
      <c r="C285" s="17"/>
      <c r="D285" s="16"/>
      <c r="E285" s="16"/>
      <c r="F285" s="27">
        <f>F286</f>
        <v>22280.7</v>
      </c>
      <c r="G285" s="27">
        <f t="shared" ref="G285:H287" si="115">G286</f>
        <v>16650</v>
      </c>
      <c r="H285" s="27">
        <f t="shared" si="115"/>
        <v>16800</v>
      </c>
    </row>
    <row r="286" spans="1:8" ht="20.25" customHeight="1">
      <c r="A286" s="26" t="s">
        <v>53</v>
      </c>
      <c r="B286" s="17" t="s">
        <v>72</v>
      </c>
      <c r="C286" s="17" t="s">
        <v>66</v>
      </c>
      <c r="D286" s="16"/>
      <c r="E286" s="16"/>
      <c r="F286" s="27">
        <f>F287+F314</f>
        <v>22280.7</v>
      </c>
      <c r="G286" s="27">
        <f t="shared" si="115"/>
        <v>16650</v>
      </c>
      <c r="H286" s="27">
        <f t="shared" si="115"/>
        <v>16800</v>
      </c>
    </row>
    <row r="287" spans="1:8" ht="41.4">
      <c r="A287" s="72" t="s">
        <v>171</v>
      </c>
      <c r="B287" s="74" t="s">
        <v>72</v>
      </c>
      <c r="C287" s="74" t="s">
        <v>66</v>
      </c>
      <c r="D287" s="73" t="s">
        <v>54</v>
      </c>
      <c r="E287" s="73"/>
      <c r="F287" s="75">
        <f>F288</f>
        <v>22280.7</v>
      </c>
      <c r="G287" s="75">
        <f t="shared" si="115"/>
        <v>16650</v>
      </c>
      <c r="H287" s="75">
        <f t="shared" si="115"/>
        <v>16800</v>
      </c>
    </row>
    <row r="288" spans="1:8" ht="27.6">
      <c r="A288" s="72" t="s">
        <v>134</v>
      </c>
      <c r="B288" s="74" t="s">
        <v>72</v>
      </c>
      <c r="C288" s="74" t="s">
        <v>66</v>
      </c>
      <c r="D288" s="73" t="s">
        <v>55</v>
      </c>
      <c r="E288" s="73"/>
      <c r="F288" s="75">
        <f>F289+F293+F303+F297+F310</f>
        <v>22280.7</v>
      </c>
      <c r="G288" s="75">
        <f>G289+G293+G303+G297</f>
        <v>16650</v>
      </c>
      <c r="H288" s="75">
        <f>H289+H293+H303+H297</f>
        <v>16800</v>
      </c>
    </row>
    <row r="289" spans="1:8" ht="41.4">
      <c r="A289" s="6" t="s">
        <v>135</v>
      </c>
      <c r="B289" s="7" t="s">
        <v>72</v>
      </c>
      <c r="C289" s="7" t="s">
        <v>66</v>
      </c>
      <c r="D289" s="8" t="s">
        <v>56</v>
      </c>
      <c r="E289" s="8"/>
      <c r="F289" s="9">
        <f>F290</f>
        <v>16500.900000000001</v>
      </c>
      <c r="G289" s="9">
        <f t="shared" ref="G289:H291" si="116">G290</f>
        <v>16650</v>
      </c>
      <c r="H289" s="9">
        <f t="shared" si="116"/>
        <v>16800</v>
      </c>
    </row>
    <row r="290" spans="1:8" ht="33" customHeight="1">
      <c r="A290" s="6" t="s">
        <v>226</v>
      </c>
      <c r="B290" s="7" t="s">
        <v>72</v>
      </c>
      <c r="C290" s="7" t="s">
        <v>66</v>
      </c>
      <c r="D290" s="8" t="s">
        <v>230</v>
      </c>
      <c r="E290" s="8"/>
      <c r="F290" s="9">
        <f>F291</f>
        <v>16500.900000000001</v>
      </c>
      <c r="G290" s="9">
        <f t="shared" si="116"/>
        <v>16650</v>
      </c>
      <c r="H290" s="9">
        <f t="shared" si="116"/>
        <v>16800</v>
      </c>
    </row>
    <row r="291" spans="1:8" ht="42.6" customHeight="1">
      <c r="A291" s="6" t="s">
        <v>57</v>
      </c>
      <c r="B291" s="7" t="s">
        <v>72</v>
      </c>
      <c r="C291" s="7" t="s">
        <v>66</v>
      </c>
      <c r="D291" s="8" t="s">
        <v>230</v>
      </c>
      <c r="E291" s="8">
        <v>600</v>
      </c>
      <c r="F291" s="9">
        <f>F292</f>
        <v>16500.900000000001</v>
      </c>
      <c r="G291" s="9">
        <f t="shared" si="116"/>
        <v>16650</v>
      </c>
      <c r="H291" s="9">
        <f t="shared" si="116"/>
        <v>16800</v>
      </c>
    </row>
    <row r="292" spans="1:8" ht="18.600000000000001" customHeight="1">
      <c r="A292" s="6" t="s">
        <v>58</v>
      </c>
      <c r="B292" s="7" t="s">
        <v>72</v>
      </c>
      <c r="C292" s="7" t="s">
        <v>66</v>
      </c>
      <c r="D292" s="8" t="s">
        <v>230</v>
      </c>
      <c r="E292" s="8">
        <v>620</v>
      </c>
      <c r="F292" s="9">
        <f>'Приложение 3'!G293</f>
        <v>16500.900000000001</v>
      </c>
      <c r="G292" s="9">
        <f>'Приложение 3'!H293</f>
        <v>16650</v>
      </c>
      <c r="H292" s="9">
        <f>'Приложение 3'!I293</f>
        <v>16800</v>
      </c>
    </row>
    <row r="293" spans="1:8" ht="27.6">
      <c r="A293" s="6" t="s">
        <v>133</v>
      </c>
      <c r="B293" s="7" t="s">
        <v>72</v>
      </c>
      <c r="C293" s="7" t="s">
        <v>66</v>
      </c>
      <c r="D293" s="8" t="s">
        <v>59</v>
      </c>
      <c r="E293" s="8"/>
      <c r="F293" s="9">
        <f>F294</f>
        <v>380</v>
      </c>
      <c r="G293" s="9">
        <f t="shared" ref="G293:H293" si="117">G294</f>
        <v>0</v>
      </c>
      <c r="H293" s="9">
        <f t="shared" si="117"/>
        <v>0</v>
      </c>
    </row>
    <row r="294" spans="1:8" ht="27.6">
      <c r="A294" s="6" t="s">
        <v>229</v>
      </c>
      <c r="B294" s="7" t="s">
        <v>72</v>
      </c>
      <c r="C294" s="7" t="s">
        <v>66</v>
      </c>
      <c r="D294" s="8" t="s">
        <v>228</v>
      </c>
      <c r="E294" s="8"/>
      <c r="F294" s="9">
        <f>F295</f>
        <v>380</v>
      </c>
      <c r="G294" s="9">
        <f t="shared" ref="G294:H295" si="118">G295</f>
        <v>0</v>
      </c>
      <c r="H294" s="9">
        <f t="shared" si="118"/>
        <v>0</v>
      </c>
    </row>
    <row r="295" spans="1:8" ht="41.4">
      <c r="A295" s="6" t="s">
        <v>57</v>
      </c>
      <c r="B295" s="7" t="s">
        <v>72</v>
      </c>
      <c r="C295" s="7" t="s">
        <v>66</v>
      </c>
      <c r="D295" s="8" t="s">
        <v>228</v>
      </c>
      <c r="E295" s="8">
        <v>600</v>
      </c>
      <c r="F295" s="9">
        <f>F296</f>
        <v>380</v>
      </c>
      <c r="G295" s="9">
        <f t="shared" si="118"/>
        <v>0</v>
      </c>
      <c r="H295" s="9">
        <f t="shared" si="118"/>
        <v>0</v>
      </c>
    </row>
    <row r="296" spans="1:8">
      <c r="A296" s="6" t="s">
        <v>58</v>
      </c>
      <c r="B296" s="7" t="s">
        <v>72</v>
      </c>
      <c r="C296" s="7" t="s">
        <v>66</v>
      </c>
      <c r="D296" s="8" t="s">
        <v>228</v>
      </c>
      <c r="E296" s="8">
        <v>620</v>
      </c>
      <c r="F296" s="9">
        <f>'Приложение 3'!G297</f>
        <v>380</v>
      </c>
      <c r="G296" s="9">
        <f>'Приложение 3'!H297</f>
        <v>0</v>
      </c>
      <c r="H296" s="9">
        <f>'Приложение 3'!I297</f>
        <v>0</v>
      </c>
    </row>
    <row r="297" spans="1:8" s="12" customFormat="1" ht="93.75" hidden="1" customHeight="1">
      <c r="A297" s="6" t="s">
        <v>216</v>
      </c>
      <c r="B297" s="7" t="s">
        <v>72</v>
      </c>
      <c r="C297" s="7" t="s">
        <v>66</v>
      </c>
      <c r="D297" s="8" t="s">
        <v>215</v>
      </c>
      <c r="E297" s="8"/>
      <c r="F297" s="9">
        <f>F298</f>
        <v>0</v>
      </c>
      <c r="G297" s="9">
        <f t="shared" ref="G297:H301" si="119">G298</f>
        <v>0</v>
      </c>
      <c r="H297" s="9">
        <f t="shared" si="119"/>
        <v>0</v>
      </c>
    </row>
    <row r="298" spans="1:8" s="12" customFormat="1" ht="41.4" hidden="1">
      <c r="A298" s="6" t="s">
        <v>209</v>
      </c>
      <c r="B298" s="7" t="s">
        <v>72</v>
      </c>
      <c r="C298" s="7" t="s">
        <v>66</v>
      </c>
      <c r="D298" s="8" t="s">
        <v>215</v>
      </c>
      <c r="E298" s="8"/>
      <c r="F298" s="9">
        <f>F299+F301</f>
        <v>0</v>
      </c>
      <c r="G298" s="9">
        <f>G301</f>
        <v>0</v>
      </c>
      <c r="H298" s="9">
        <f>H301</f>
        <v>0</v>
      </c>
    </row>
    <row r="299" spans="1:8" s="12" customFormat="1" ht="27.6" hidden="1">
      <c r="A299" s="6" t="s">
        <v>32</v>
      </c>
      <c r="B299" s="7" t="s">
        <v>72</v>
      </c>
      <c r="C299" s="7" t="s">
        <v>66</v>
      </c>
      <c r="D299" s="8" t="s">
        <v>215</v>
      </c>
      <c r="E299" s="8">
        <v>200</v>
      </c>
      <c r="F299" s="9">
        <f>F300</f>
        <v>0</v>
      </c>
      <c r="G299" s="9">
        <f t="shared" ref="G299:H299" si="120">G300</f>
        <v>0</v>
      </c>
      <c r="H299" s="9">
        <f t="shared" si="120"/>
        <v>0</v>
      </c>
    </row>
    <row r="300" spans="1:8" s="12" customFormat="1" ht="41.4" hidden="1">
      <c r="A300" s="6" t="s">
        <v>17</v>
      </c>
      <c r="B300" s="7" t="s">
        <v>72</v>
      </c>
      <c r="C300" s="7" t="s">
        <v>66</v>
      </c>
      <c r="D300" s="8" t="s">
        <v>215</v>
      </c>
      <c r="E300" s="8">
        <v>240</v>
      </c>
      <c r="F300" s="9">
        <f>'Приложение 3'!G301</f>
        <v>0</v>
      </c>
      <c r="G300" s="9"/>
      <c r="H300" s="9"/>
    </row>
    <row r="301" spans="1:8" s="12" customFormat="1" ht="41.4" hidden="1">
      <c r="A301" s="6" t="s">
        <v>57</v>
      </c>
      <c r="B301" s="7" t="s">
        <v>72</v>
      </c>
      <c r="C301" s="7" t="s">
        <v>66</v>
      </c>
      <c r="D301" s="8" t="s">
        <v>215</v>
      </c>
      <c r="E301" s="8">
        <v>600</v>
      </c>
      <c r="F301" s="9">
        <f>F302</f>
        <v>0</v>
      </c>
      <c r="G301" s="9">
        <f t="shared" si="119"/>
        <v>0</v>
      </c>
      <c r="H301" s="9">
        <f t="shared" si="119"/>
        <v>0</v>
      </c>
    </row>
    <row r="302" spans="1:8" s="12" customFormat="1" hidden="1">
      <c r="A302" s="6" t="s">
        <v>58</v>
      </c>
      <c r="B302" s="7" t="s">
        <v>72</v>
      </c>
      <c r="C302" s="7" t="s">
        <v>66</v>
      </c>
      <c r="D302" s="8" t="s">
        <v>215</v>
      </c>
      <c r="E302" s="8">
        <v>610</v>
      </c>
      <c r="F302" s="9">
        <f>'Приложение 3'!G303</f>
        <v>0</v>
      </c>
      <c r="G302" s="9"/>
      <c r="H302" s="9"/>
    </row>
    <row r="303" spans="1:8" ht="41.4">
      <c r="A303" s="6" t="s">
        <v>136</v>
      </c>
      <c r="B303" s="7" t="s">
        <v>72</v>
      </c>
      <c r="C303" s="7" t="s">
        <v>66</v>
      </c>
      <c r="D303" s="8" t="s">
        <v>137</v>
      </c>
      <c r="E303" s="8"/>
      <c r="F303" s="9">
        <f>F304+F307</f>
        <v>5399.8</v>
      </c>
      <c r="G303" s="9">
        <f t="shared" ref="G303:H303" si="121">G304+G307</f>
        <v>0</v>
      </c>
      <c r="H303" s="9">
        <f t="shared" si="121"/>
        <v>0</v>
      </c>
    </row>
    <row r="304" spans="1:8" ht="49.8" customHeight="1">
      <c r="A304" s="6" t="s">
        <v>181</v>
      </c>
      <c r="B304" s="7" t="s">
        <v>72</v>
      </c>
      <c r="C304" s="7" t="s">
        <v>66</v>
      </c>
      <c r="D304" s="8" t="s">
        <v>153</v>
      </c>
      <c r="E304" s="8"/>
      <c r="F304" s="9">
        <f>F305</f>
        <v>5021.8</v>
      </c>
      <c r="G304" s="9">
        <f t="shared" ref="G304:H305" si="122">G305</f>
        <v>0</v>
      </c>
      <c r="H304" s="9">
        <f t="shared" si="122"/>
        <v>0</v>
      </c>
    </row>
    <row r="305" spans="1:8" ht="41.4">
      <c r="A305" s="6" t="s">
        <v>57</v>
      </c>
      <c r="B305" s="7" t="s">
        <v>72</v>
      </c>
      <c r="C305" s="7" t="s">
        <v>66</v>
      </c>
      <c r="D305" s="8" t="s">
        <v>153</v>
      </c>
      <c r="E305" s="8">
        <v>600</v>
      </c>
      <c r="F305" s="9">
        <f>F306</f>
        <v>5021.8</v>
      </c>
      <c r="G305" s="9">
        <f t="shared" si="122"/>
        <v>0</v>
      </c>
      <c r="H305" s="9">
        <f t="shared" si="122"/>
        <v>0</v>
      </c>
    </row>
    <row r="306" spans="1:8">
      <c r="A306" s="6" t="s">
        <v>58</v>
      </c>
      <c r="B306" s="7" t="s">
        <v>72</v>
      </c>
      <c r="C306" s="7" t="s">
        <v>66</v>
      </c>
      <c r="D306" s="8" t="s">
        <v>153</v>
      </c>
      <c r="E306" s="8">
        <v>620</v>
      </c>
      <c r="F306" s="9">
        <f>'Приложение 3'!G307</f>
        <v>5021.8</v>
      </c>
      <c r="G306" s="9">
        <f>'Приложение 3'!H307</f>
        <v>0</v>
      </c>
      <c r="H306" s="9">
        <f>'Приложение 3'!I307</f>
        <v>0</v>
      </c>
    </row>
    <row r="307" spans="1:8" ht="60" customHeight="1">
      <c r="A307" s="6" t="s">
        <v>268</v>
      </c>
      <c r="B307" s="7" t="s">
        <v>72</v>
      </c>
      <c r="C307" s="7" t="s">
        <v>66</v>
      </c>
      <c r="D307" s="8" t="s">
        <v>154</v>
      </c>
      <c r="E307" s="8"/>
      <c r="F307" s="9">
        <f>F308</f>
        <v>378</v>
      </c>
      <c r="G307" s="9">
        <f t="shared" ref="G307:H308" si="123">G308</f>
        <v>0</v>
      </c>
      <c r="H307" s="9">
        <f t="shared" si="123"/>
        <v>0</v>
      </c>
    </row>
    <row r="308" spans="1:8" ht="46.8" customHeight="1">
      <c r="A308" s="6" t="s">
        <v>57</v>
      </c>
      <c r="B308" s="7" t="s">
        <v>72</v>
      </c>
      <c r="C308" s="7" t="s">
        <v>66</v>
      </c>
      <c r="D308" s="8" t="s">
        <v>154</v>
      </c>
      <c r="E308" s="8">
        <v>600</v>
      </c>
      <c r="F308" s="9">
        <f>F309</f>
        <v>378</v>
      </c>
      <c r="G308" s="9">
        <f t="shared" si="123"/>
        <v>0</v>
      </c>
      <c r="H308" s="9">
        <f t="shared" si="123"/>
        <v>0</v>
      </c>
    </row>
    <row r="309" spans="1:8" ht="21.6" customHeight="1">
      <c r="A309" s="6" t="s">
        <v>58</v>
      </c>
      <c r="B309" s="7" t="s">
        <v>72</v>
      </c>
      <c r="C309" s="7" t="s">
        <v>66</v>
      </c>
      <c r="D309" s="8" t="s">
        <v>154</v>
      </c>
      <c r="E309" s="8">
        <v>620</v>
      </c>
      <c r="F309" s="9">
        <f>'Приложение 3'!G310</f>
        <v>378</v>
      </c>
      <c r="G309" s="9">
        <f>'Приложение 3'!H310</f>
        <v>0</v>
      </c>
      <c r="H309" s="9">
        <f>'Приложение 3'!I310</f>
        <v>0</v>
      </c>
    </row>
    <row r="310" spans="1:8" ht="60" hidden="1" customHeight="1">
      <c r="A310" s="66" t="s">
        <v>272</v>
      </c>
      <c r="B310" s="68" t="s">
        <v>72</v>
      </c>
      <c r="C310" s="68" t="s">
        <v>66</v>
      </c>
      <c r="D310" s="67" t="s">
        <v>271</v>
      </c>
      <c r="E310" s="67"/>
      <c r="F310" s="69">
        <f>F311</f>
        <v>0</v>
      </c>
      <c r="G310" s="69">
        <f t="shared" ref="G310:H312" si="124">G311</f>
        <v>0</v>
      </c>
      <c r="H310" s="69">
        <f t="shared" si="124"/>
        <v>0</v>
      </c>
    </row>
    <row r="311" spans="1:8" ht="48.6" hidden="1" customHeight="1">
      <c r="A311" s="66" t="s">
        <v>250</v>
      </c>
      <c r="B311" s="68" t="s">
        <v>72</v>
      </c>
      <c r="C311" s="68" t="s">
        <v>66</v>
      </c>
      <c r="D311" s="67" t="s">
        <v>273</v>
      </c>
      <c r="E311" s="67"/>
      <c r="F311" s="69">
        <f>F312</f>
        <v>0</v>
      </c>
      <c r="G311" s="69">
        <f t="shared" si="124"/>
        <v>0</v>
      </c>
      <c r="H311" s="69">
        <f t="shared" si="124"/>
        <v>0</v>
      </c>
    </row>
    <row r="312" spans="1:8" ht="44.4" hidden="1" customHeight="1">
      <c r="A312" s="66" t="s">
        <v>57</v>
      </c>
      <c r="B312" s="68" t="s">
        <v>72</v>
      </c>
      <c r="C312" s="68" t="s">
        <v>66</v>
      </c>
      <c r="D312" s="67" t="s">
        <v>273</v>
      </c>
      <c r="E312" s="67">
        <v>600</v>
      </c>
      <c r="F312" s="69">
        <f>F313</f>
        <v>0</v>
      </c>
      <c r="G312" s="69">
        <f t="shared" si="124"/>
        <v>0</v>
      </c>
      <c r="H312" s="69">
        <f t="shared" si="124"/>
        <v>0</v>
      </c>
    </row>
    <row r="313" spans="1:8" ht="25.8" hidden="1" customHeight="1">
      <c r="A313" s="66" t="s">
        <v>58</v>
      </c>
      <c r="B313" s="68" t="s">
        <v>72</v>
      </c>
      <c r="C313" s="68" t="s">
        <v>66</v>
      </c>
      <c r="D313" s="67" t="s">
        <v>273</v>
      </c>
      <c r="E313" s="67">
        <v>620</v>
      </c>
      <c r="F313" s="69">
        <f>'Приложение 3'!G314</f>
        <v>0</v>
      </c>
      <c r="G313" s="69">
        <f>'Приложение 3'!H314</f>
        <v>0</v>
      </c>
      <c r="H313" s="69">
        <f>'Приложение 3'!I314</f>
        <v>0</v>
      </c>
    </row>
    <row r="314" spans="1:8" s="12" customFormat="1" ht="21" hidden="1" customHeight="1">
      <c r="A314" s="6" t="s">
        <v>24</v>
      </c>
      <c r="B314" s="7" t="s">
        <v>72</v>
      </c>
      <c r="C314" s="7" t="s">
        <v>66</v>
      </c>
      <c r="D314" s="8" t="s">
        <v>96</v>
      </c>
      <c r="E314" s="8"/>
      <c r="F314" s="9">
        <f>F315</f>
        <v>0</v>
      </c>
      <c r="G314" s="9">
        <f t="shared" ref="G314:H317" si="125">G315</f>
        <v>0</v>
      </c>
      <c r="H314" s="9">
        <f t="shared" si="125"/>
        <v>0</v>
      </c>
    </row>
    <row r="315" spans="1:8" s="12" customFormat="1" hidden="1">
      <c r="A315" s="6" t="s">
        <v>97</v>
      </c>
      <c r="B315" s="7" t="s">
        <v>72</v>
      </c>
      <c r="C315" s="7" t="s">
        <v>66</v>
      </c>
      <c r="D315" s="8" t="s">
        <v>98</v>
      </c>
      <c r="E315" s="8"/>
      <c r="F315" s="9">
        <f>F316</f>
        <v>0</v>
      </c>
      <c r="G315" s="9">
        <f t="shared" si="125"/>
        <v>0</v>
      </c>
      <c r="H315" s="9">
        <f t="shared" si="125"/>
        <v>0</v>
      </c>
    </row>
    <row r="316" spans="1:8" s="12" customFormat="1" ht="27.6" hidden="1">
      <c r="A316" s="6" t="s">
        <v>220</v>
      </c>
      <c r="B316" s="7" t="s">
        <v>72</v>
      </c>
      <c r="C316" s="7" t="s">
        <v>66</v>
      </c>
      <c r="D316" s="8" t="s">
        <v>221</v>
      </c>
      <c r="E316" s="8"/>
      <c r="F316" s="9">
        <f>F317</f>
        <v>0</v>
      </c>
      <c r="G316" s="9">
        <f t="shared" si="125"/>
        <v>0</v>
      </c>
      <c r="H316" s="9">
        <f t="shared" si="125"/>
        <v>0</v>
      </c>
    </row>
    <row r="317" spans="1:8" s="12" customFormat="1" ht="41.4" hidden="1">
      <c r="A317" s="6" t="s">
        <v>57</v>
      </c>
      <c r="B317" s="7" t="s">
        <v>72</v>
      </c>
      <c r="C317" s="7" t="s">
        <v>66</v>
      </c>
      <c r="D317" s="8" t="s">
        <v>221</v>
      </c>
      <c r="E317" s="8">
        <v>600</v>
      </c>
      <c r="F317" s="9">
        <f>F318</f>
        <v>0</v>
      </c>
      <c r="G317" s="9">
        <f>G318</f>
        <v>0</v>
      </c>
      <c r="H317" s="9">
        <f t="shared" si="125"/>
        <v>0</v>
      </c>
    </row>
    <row r="318" spans="1:8" s="12" customFormat="1" hidden="1">
      <c r="A318" s="6" t="s">
        <v>58</v>
      </c>
      <c r="B318" s="7" t="s">
        <v>72</v>
      </c>
      <c r="C318" s="7" t="s">
        <v>66</v>
      </c>
      <c r="D318" s="8" t="s">
        <v>221</v>
      </c>
      <c r="E318" s="8">
        <v>610</v>
      </c>
      <c r="F318" s="9">
        <f>'Приложение 3'!G319</f>
        <v>0</v>
      </c>
      <c r="G318" s="9">
        <f>'Приложение 3'!H319</f>
        <v>0</v>
      </c>
      <c r="H318" s="9">
        <f>'Приложение 3'!I319</f>
        <v>0</v>
      </c>
    </row>
    <row r="319" spans="1:8" ht="22.2" customHeight="1">
      <c r="A319" s="36" t="s">
        <v>82</v>
      </c>
      <c r="B319" s="17" t="s">
        <v>83</v>
      </c>
      <c r="C319" s="17"/>
      <c r="D319" s="16"/>
      <c r="E319" s="16"/>
      <c r="F319" s="27">
        <f>F320+F326</f>
        <v>95.8</v>
      </c>
      <c r="G319" s="27">
        <f t="shared" ref="G319:H319" si="126">G320</f>
        <v>95.8</v>
      </c>
      <c r="H319" s="27">
        <f t="shared" si="126"/>
        <v>95.8</v>
      </c>
    </row>
    <row r="320" spans="1:8" ht="24" customHeight="1">
      <c r="A320" s="26" t="s">
        <v>84</v>
      </c>
      <c r="B320" s="17" t="s">
        <v>83</v>
      </c>
      <c r="C320" s="17" t="s">
        <v>66</v>
      </c>
      <c r="D320" s="16"/>
      <c r="E320" s="8"/>
      <c r="F320" s="27">
        <f t="shared" ref="F320:F324" si="127">F321</f>
        <v>95.8</v>
      </c>
      <c r="G320" s="27">
        <f t="shared" ref="G320:H324" si="128">G321</f>
        <v>95.8</v>
      </c>
      <c r="H320" s="27">
        <f t="shared" si="128"/>
        <v>95.8</v>
      </c>
    </row>
    <row r="321" spans="1:8" ht="23.25" customHeight="1">
      <c r="A321" s="6" t="s">
        <v>24</v>
      </c>
      <c r="B321" s="7" t="s">
        <v>83</v>
      </c>
      <c r="C321" s="7" t="s">
        <v>66</v>
      </c>
      <c r="D321" s="8" t="s">
        <v>96</v>
      </c>
      <c r="E321" s="8"/>
      <c r="F321" s="9">
        <f t="shared" si="127"/>
        <v>95.8</v>
      </c>
      <c r="G321" s="9">
        <f t="shared" si="128"/>
        <v>95.8</v>
      </c>
      <c r="H321" s="9">
        <f t="shared" si="128"/>
        <v>95.8</v>
      </c>
    </row>
    <row r="322" spans="1:8" ht="23.25" customHeight="1">
      <c r="A322" s="6" t="s">
        <v>97</v>
      </c>
      <c r="B322" s="7" t="s">
        <v>83</v>
      </c>
      <c r="C322" s="7" t="s">
        <v>66</v>
      </c>
      <c r="D322" s="8" t="s">
        <v>98</v>
      </c>
      <c r="E322" s="8"/>
      <c r="F322" s="9">
        <f t="shared" si="127"/>
        <v>95.8</v>
      </c>
      <c r="G322" s="9">
        <f t="shared" si="128"/>
        <v>95.8</v>
      </c>
      <c r="H322" s="9">
        <f t="shared" si="128"/>
        <v>95.8</v>
      </c>
    </row>
    <row r="323" spans="1:8" ht="55.2">
      <c r="A323" s="6" t="s">
        <v>86</v>
      </c>
      <c r="B323" s="7" t="s">
        <v>83</v>
      </c>
      <c r="C323" s="7" t="s">
        <v>66</v>
      </c>
      <c r="D323" s="8" t="s">
        <v>138</v>
      </c>
      <c r="E323" s="8"/>
      <c r="F323" s="9">
        <f t="shared" si="127"/>
        <v>95.8</v>
      </c>
      <c r="G323" s="9">
        <f t="shared" si="128"/>
        <v>95.8</v>
      </c>
      <c r="H323" s="9">
        <f t="shared" si="128"/>
        <v>95.8</v>
      </c>
    </row>
    <row r="324" spans="1:8" ht="31.2">
      <c r="A324" s="3" t="s">
        <v>85</v>
      </c>
      <c r="B324" s="7" t="s">
        <v>83</v>
      </c>
      <c r="C324" s="7" t="s">
        <v>66</v>
      </c>
      <c r="D324" s="8" t="s">
        <v>138</v>
      </c>
      <c r="E324" s="8">
        <v>300</v>
      </c>
      <c r="F324" s="9">
        <f t="shared" si="127"/>
        <v>95.8</v>
      </c>
      <c r="G324" s="9">
        <f t="shared" si="128"/>
        <v>95.8</v>
      </c>
      <c r="H324" s="9">
        <f t="shared" si="128"/>
        <v>95.8</v>
      </c>
    </row>
    <row r="325" spans="1:8" ht="31.2">
      <c r="A325" s="3" t="s">
        <v>139</v>
      </c>
      <c r="B325" s="7" t="s">
        <v>83</v>
      </c>
      <c r="C325" s="7" t="s">
        <v>66</v>
      </c>
      <c r="D325" s="8" t="s">
        <v>138</v>
      </c>
      <c r="E325" s="8">
        <v>310</v>
      </c>
      <c r="F325" s="9">
        <f>'Приложение 3'!G326</f>
        <v>95.8</v>
      </c>
      <c r="G325" s="9">
        <f>'Приложение 3'!H326</f>
        <v>95.8</v>
      </c>
      <c r="H325" s="9">
        <f>'Приложение 3'!I326</f>
        <v>95.8</v>
      </c>
    </row>
    <row r="326" spans="1:8" s="12" customFormat="1" ht="18.600000000000001" hidden="1" customHeight="1">
      <c r="A326" s="62" t="s">
        <v>194</v>
      </c>
      <c r="B326" s="65" t="s">
        <v>83</v>
      </c>
      <c r="C326" s="65" t="s">
        <v>69</v>
      </c>
      <c r="D326" s="63"/>
      <c r="E326" s="67"/>
      <c r="F326" s="64">
        <f>F327</f>
        <v>0</v>
      </c>
      <c r="G326" s="64">
        <f t="shared" ref="G326:H326" si="129">G327</f>
        <v>0</v>
      </c>
      <c r="H326" s="64">
        <f t="shared" si="129"/>
        <v>0</v>
      </c>
    </row>
    <row r="327" spans="1:8" s="12" customFormat="1" ht="31.2" hidden="1" customHeight="1">
      <c r="A327" s="66" t="s">
        <v>9</v>
      </c>
      <c r="B327" s="68" t="s">
        <v>83</v>
      </c>
      <c r="C327" s="68" t="s">
        <v>69</v>
      </c>
      <c r="D327" s="67" t="s">
        <v>78</v>
      </c>
      <c r="E327" s="67"/>
      <c r="F327" s="69">
        <f>F328</f>
        <v>0</v>
      </c>
      <c r="G327" s="69">
        <f t="shared" ref="G327:H330" si="130">G328</f>
        <v>0</v>
      </c>
      <c r="H327" s="69">
        <f t="shared" si="130"/>
        <v>0</v>
      </c>
    </row>
    <row r="328" spans="1:8" s="12" customFormat="1" ht="28.95" hidden="1" customHeight="1">
      <c r="A328" s="66" t="s">
        <v>10</v>
      </c>
      <c r="B328" s="68" t="s">
        <v>83</v>
      </c>
      <c r="C328" s="68" t="s">
        <v>69</v>
      </c>
      <c r="D328" s="67" t="s">
        <v>87</v>
      </c>
      <c r="E328" s="67"/>
      <c r="F328" s="69">
        <f>F329</f>
        <v>0</v>
      </c>
      <c r="G328" s="69">
        <f t="shared" si="130"/>
        <v>0</v>
      </c>
      <c r="H328" s="69">
        <f t="shared" si="130"/>
        <v>0</v>
      </c>
    </row>
    <row r="329" spans="1:8" s="12" customFormat="1" ht="30.6" hidden="1" customHeight="1">
      <c r="A329" s="66" t="s">
        <v>14</v>
      </c>
      <c r="B329" s="68" t="s">
        <v>83</v>
      </c>
      <c r="C329" s="68" t="s">
        <v>69</v>
      </c>
      <c r="D329" s="67" t="s">
        <v>88</v>
      </c>
      <c r="E329" s="67"/>
      <c r="F329" s="69">
        <f>F330</f>
        <v>0</v>
      </c>
      <c r="G329" s="69">
        <f t="shared" si="130"/>
        <v>0</v>
      </c>
      <c r="H329" s="69">
        <f t="shared" si="130"/>
        <v>0</v>
      </c>
    </row>
    <row r="330" spans="1:8" s="12" customFormat="1" ht="72.599999999999994" hidden="1" customHeight="1">
      <c r="A330" s="66" t="s">
        <v>11</v>
      </c>
      <c r="B330" s="68" t="s">
        <v>83</v>
      </c>
      <c r="C330" s="68" t="s">
        <v>69</v>
      </c>
      <c r="D330" s="67" t="s">
        <v>88</v>
      </c>
      <c r="E330" s="67" t="s">
        <v>15</v>
      </c>
      <c r="F330" s="69">
        <f>F331</f>
        <v>0</v>
      </c>
      <c r="G330" s="69">
        <f t="shared" si="130"/>
        <v>0</v>
      </c>
      <c r="H330" s="69">
        <f t="shared" si="130"/>
        <v>0</v>
      </c>
    </row>
    <row r="331" spans="1:8" s="12" customFormat="1" ht="32.700000000000003" hidden="1" customHeight="1">
      <c r="A331" s="66" t="s">
        <v>12</v>
      </c>
      <c r="B331" s="68" t="s">
        <v>83</v>
      </c>
      <c r="C331" s="68" t="s">
        <v>69</v>
      </c>
      <c r="D331" s="67" t="s">
        <v>88</v>
      </c>
      <c r="E331" s="67" t="s">
        <v>16</v>
      </c>
      <c r="F331" s="69">
        <f>'Приложение 3'!G332</f>
        <v>0</v>
      </c>
      <c r="G331" s="69">
        <f>'Приложение 3'!H332</f>
        <v>0</v>
      </c>
      <c r="H331" s="69">
        <f>'Приложение 3'!I332</f>
        <v>0</v>
      </c>
    </row>
    <row r="332" spans="1:8" ht="22.2" customHeight="1">
      <c r="A332" s="26" t="s">
        <v>60</v>
      </c>
      <c r="B332" s="16">
        <v>11</v>
      </c>
      <c r="C332" s="17"/>
      <c r="D332" s="16"/>
      <c r="E332" s="16"/>
      <c r="F332" s="27">
        <f>F333</f>
        <v>7066.6</v>
      </c>
      <c r="G332" s="27">
        <f t="shared" ref="G332:H335" si="131">G333</f>
        <v>7135</v>
      </c>
      <c r="H332" s="27">
        <f t="shared" si="131"/>
        <v>7202</v>
      </c>
    </row>
    <row r="333" spans="1:8" ht="21" customHeight="1">
      <c r="A333" s="26" t="s">
        <v>61</v>
      </c>
      <c r="B333" s="16">
        <v>11</v>
      </c>
      <c r="C333" s="17" t="s">
        <v>66</v>
      </c>
      <c r="D333" s="16"/>
      <c r="E333" s="16"/>
      <c r="F333" s="27">
        <f>F334</f>
        <v>7066.6</v>
      </c>
      <c r="G333" s="27">
        <f t="shared" si="131"/>
        <v>7135</v>
      </c>
      <c r="H333" s="27">
        <f t="shared" si="131"/>
        <v>7202</v>
      </c>
    </row>
    <row r="334" spans="1:8" ht="41.4">
      <c r="A334" s="72" t="s">
        <v>171</v>
      </c>
      <c r="B334" s="73">
        <v>11</v>
      </c>
      <c r="C334" s="74" t="s">
        <v>66</v>
      </c>
      <c r="D334" s="73" t="s">
        <v>54</v>
      </c>
      <c r="E334" s="73"/>
      <c r="F334" s="75">
        <f>F335</f>
        <v>7066.6</v>
      </c>
      <c r="G334" s="75">
        <f t="shared" si="131"/>
        <v>7135</v>
      </c>
      <c r="H334" s="75">
        <f t="shared" si="131"/>
        <v>7202</v>
      </c>
    </row>
    <row r="335" spans="1:8" ht="55.2">
      <c r="A335" s="72" t="s">
        <v>172</v>
      </c>
      <c r="B335" s="73">
        <v>11</v>
      </c>
      <c r="C335" s="74" t="s">
        <v>66</v>
      </c>
      <c r="D335" s="73" t="s">
        <v>62</v>
      </c>
      <c r="E335" s="73"/>
      <c r="F335" s="75">
        <f>F336</f>
        <v>7066.6</v>
      </c>
      <c r="G335" s="75">
        <f t="shared" si="131"/>
        <v>7135</v>
      </c>
      <c r="H335" s="75">
        <f t="shared" si="131"/>
        <v>7202</v>
      </c>
    </row>
    <row r="336" spans="1:8" ht="55.2">
      <c r="A336" s="6" t="s">
        <v>140</v>
      </c>
      <c r="B336" s="8">
        <v>11</v>
      </c>
      <c r="C336" s="7" t="s">
        <v>66</v>
      </c>
      <c r="D336" s="8" t="s">
        <v>63</v>
      </c>
      <c r="E336" s="8"/>
      <c r="F336" s="9">
        <f>F337+F340+F343</f>
        <v>7066.6</v>
      </c>
      <c r="G336" s="9">
        <f t="shared" ref="G336:H336" si="132">G337+G340+G343</f>
        <v>7135</v>
      </c>
      <c r="H336" s="9">
        <f t="shared" si="132"/>
        <v>7202</v>
      </c>
    </row>
    <row r="337" spans="1:8" ht="27.6">
      <c r="A337" s="6" t="s">
        <v>226</v>
      </c>
      <c r="B337" s="8">
        <v>11</v>
      </c>
      <c r="C337" s="7" t="s">
        <v>66</v>
      </c>
      <c r="D337" s="8" t="s">
        <v>227</v>
      </c>
      <c r="E337" s="8"/>
      <c r="F337" s="9">
        <f>F338</f>
        <v>7066.6</v>
      </c>
      <c r="G337" s="9">
        <f t="shared" ref="G337:H338" si="133">G338</f>
        <v>7135</v>
      </c>
      <c r="H337" s="9">
        <f t="shared" si="133"/>
        <v>7202</v>
      </c>
    </row>
    <row r="338" spans="1:8" ht="41.4">
      <c r="A338" s="6" t="s">
        <v>57</v>
      </c>
      <c r="B338" s="8">
        <v>11</v>
      </c>
      <c r="C338" s="7" t="s">
        <v>66</v>
      </c>
      <c r="D338" s="8" t="s">
        <v>227</v>
      </c>
      <c r="E338" s="8">
        <v>600</v>
      </c>
      <c r="F338" s="9">
        <f>F339</f>
        <v>7066.6</v>
      </c>
      <c r="G338" s="9">
        <f t="shared" si="133"/>
        <v>7135</v>
      </c>
      <c r="H338" s="9">
        <f t="shared" si="133"/>
        <v>7202</v>
      </c>
    </row>
    <row r="339" spans="1:8" ht="16.8" customHeight="1">
      <c r="A339" s="6" t="s">
        <v>58</v>
      </c>
      <c r="B339" s="8">
        <v>11</v>
      </c>
      <c r="C339" s="7" t="s">
        <v>66</v>
      </c>
      <c r="D339" s="8" t="s">
        <v>227</v>
      </c>
      <c r="E339" s="8">
        <v>610</v>
      </c>
      <c r="F339" s="9">
        <f>'Приложение 3'!G340</f>
        <v>7066.6</v>
      </c>
      <c r="G339" s="9">
        <f>'Приложение 3'!H340</f>
        <v>7135</v>
      </c>
      <c r="H339" s="9">
        <f>'Приложение 3'!I340</f>
        <v>7202</v>
      </c>
    </row>
    <row r="340" spans="1:8" s="12" customFormat="1" ht="41.4" hidden="1">
      <c r="A340" s="6" t="s">
        <v>204</v>
      </c>
      <c r="B340" s="8">
        <v>11</v>
      </c>
      <c r="C340" s="7" t="s">
        <v>66</v>
      </c>
      <c r="D340" s="8" t="s">
        <v>203</v>
      </c>
      <c r="E340" s="8"/>
      <c r="F340" s="9">
        <f>F341</f>
        <v>0</v>
      </c>
      <c r="G340" s="9">
        <f t="shared" ref="G340:H341" si="134">G341</f>
        <v>0</v>
      </c>
      <c r="H340" s="9">
        <f t="shared" si="134"/>
        <v>0</v>
      </c>
    </row>
    <row r="341" spans="1:8" s="12" customFormat="1" ht="41.4" hidden="1">
      <c r="A341" s="6" t="s">
        <v>57</v>
      </c>
      <c r="B341" s="8">
        <v>11</v>
      </c>
      <c r="C341" s="7" t="s">
        <v>66</v>
      </c>
      <c r="D341" s="8" t="s">
        <v>203</v>
      </c>
      <c r="E341" s="8">
        <v>600</v>
      </c>
      <c r="F341" s="9">
        <f>F342</f>
        <v>0</v>
      </c>
      <c r="G341" s="9">
        <f t="shared" si="134"/>
        <v>0</v>
      </c>
      <c r="H341" s="9">
        <f t="shared" si="134"/>
        <v>0</v>
      </c>
    </row>
    <row r="342" spans="1:8" s="12" customFormat="1" hidden="1">
      <c r="A342" s="6" t="s">
        <v>58</v>
      </c>
      <c r="B342" s="8">
        <v>11</v>
      </c>
      <c r="C342" s="7" t="s">
        <v>66</v>
      </c>
      <c r="D342" s="8" t="s">
        <v>203</v>
      </c>
      <c r="E342" s="8">
        <v>610</v>
      </c>
      <c r="F342" s="9">
        <f>'Приложение 3'!G343</f>
        <v>0</v>
      </c>
      <c r="G342" s="9">
        <f>'Приложение 3'!H343</f>
        <v>0</v>
      </c>
      <c r="H342" s="9">
        <f>'Приложение 3'!I343</f>
        <v>0</v>
      </c>
    </row>
    <row r="343" spans="1:8" s="12" customFormat="1" ht="41.4" hidden="1">
      <c r="A343" s="6" t="s">
        <v>206</v>
      </c>
      <c r="B343" s="8">
        <v>11</v>
      </c>
      <c r="C343" s="7" t="s">
        <v>66</v>
      </c>
      <c r="D343" s="8" t="s">
        <v>205</v>
      </c>
      <c r="E343" s="8"/>
      <c r="F343" s="9">
        <f>F344</f>
        <v>0</v>
      </c>
      <c r="G343" s="9">
        <f t="shared" ref="G343:H344" si="135">G344</f>
        <v>0</v>
      </c>
      <c r="H343" s="9">
        <f t="shared" si="135"/>
        <v>0</v>
      </c>
    </row>
    <row r="344" spans="1:8" s="12" customFormat="1" ht="41.4" hidden="1">
      <c r="A344" s="6" t="s">
        <v>57</v>
      </c>
      <c r="B344" s="8">
        <v>11</v>
      </c>
      <c r="C344" s="7" t="s">
        <v>66</v>
      </c>
      <c r="D344" s="8" t="s">
        <v>205</v>
      </c>
      <c r="E344" s="8">
        <v>600</v>
      </c>
      <c r="F344" s="9">
        <f>F345</f>
        <v>0</v>
      </c>
      <c r="G344" s="9">
        <f t="shared" si="135"/>
        <v>0</v>
      </c>
      <c r="H344" s="9">
        <f t="shared" si="135"/>
        <v>0</v>
      </c>
    </row>
    <row r="345" spans="1:8" s="12" customFormat="1" hidden="1">
      <c r="A345" s="6" t="s">
        <v>58</v>
      </c>
      <c r="B345" s="8">
        <v>11</v>
      </c>
      <c r="C345" s="7" t="s">
        <v>66</v>
      </c>
      <c r="D345" s="8" t="s">
        <v>205</v>
      </c>
      <c r="E345" s="8">
        <v>610</v>
      </c>
      <c r="F345" s="9">
        <f>'Приложение 3'!G346</f>
        <v>0</v>
      </c>
      <c r="G345" s="9">
        <f>'Приложение 3'!H346</f>
        <v>0</v>
      </c>
      <c r="H345" s="9">
        <f>'Приложение 3'!I346</f>
        <v>0</v>
      </c>
    </row>
    <row r="346" spans="1:8" ht="30.6" customHeight="1">
      <c r="A346" s="26" t="s">
        <v>197</v>
      </c>
      <c r="B346" s="16">
        <v>13</v>
      </c>
      <c r="C346" s="17"/>
      <c r="D346" s="16"/>
      <c r="E346" s="16"/>
      <c r="F346" s="27">
        <f>F347</f>
        <v>500.2</v>
      </c>
      <c r="G346" s="27">
        <f t="shared" ref="G346:H350" si="136">G347</f>
        <v>0</v>
      </c>
      <c r="H346" s="27">
        <f t="shared" si="136"/>
        <v>0</v>
      </c>
    </row>
    <row r="347" spans="1:8" ht="28.8" customHeight="1">
      <c r="A347" s="26" t="s">
        <v>198</v>
      </c>
      <c r="B347" s="16">
        <v>13</v>
      </c>
      <c r="C347" s="17" t="s">
        <v>66</v>
      </c>
      <c r="D347" s="16"/>
      <c r="E347" s="16"/>
      <c r="F347" s="27">
        <f>F348</f>
        <v>500.2</v>
      </c>
      <c r="G347" s="27">
        <f t="shared" si="136"/>
        <v>0</v>
      </c>
      <c r="H347" s="27">
        <f t="shared" si="136"/>
        <v>0</v>
      </c>
    </row>
    <row r="348" spans="1:8">
      <c r="A348" s="6" t="s">
        <v>141</v>
      </c>
      <c r="B348" s="8">
        <v>13</v>
      </c>
      <c r="C348" s="7" t="s">
        <v>66</v>
      </c>
      <c r="D348" s="8" t="s">
        <v>142</v>
      </c>
      <c r="E348" s="8"/>
      <c r="F348" s="9">
        <f>F349</f>
        <v>500.2</v>
      </c>
      <c r="G348" s="9">
        <f t="shared" si="136"/>
        <v>0</v>
      </c>
      <c r="H348" s="9">
        <f t="shared" si="136"/>
        <v>0</v>
      </c>
    </row>
    <row r="349" spans="1:8">
      <c r="A349" s="6" t="s">
        <v>143</v>
      </c>
      <c r="B349" s="8">
        <v>13</v>
      </c>
      <c r="C349" s="7" t="s">
        <v>66</v>
      </c>
      <c r="D349" s="8" t="s">
        <v>144</v>
      </c>
      <c r="E349" s="8"/>
      <c r="F349" s="9">
        <f>F350</f>
        <v>500.2</v>
      </c>
      <c r="G349" s="9">
        <f t="shared" si="136"/>
        <v>0</v>
      </c>
      <c r="H349" s="9">
        <f t="shared" si="136"/>
        <v>0</v>
      </c>
    </row>
    <row r="350" spans="1:8" ht="27.6">
      <c r="A350" s="6" t="s">
        <v>64</v>
      </c>
      <c r="B350" s="8">
        <v>13</v>
      </c>
      <c r="C350" s="7" t="s">
        <v>66</v>
      </c>
      <c r="D350" s="8" t="s">
        <v>144</v>
      </c>
      <c r="E350" s="8">
        <v>700</v>
      </c>
      <c r="F350" s="9">
        <f>F351</f>
        <v>500.2</v>
      </c>
      <c r="G350" s="9">
        <f t="shared" si="136"/>
        <v>0</v>
      </c>
      <c r="H350" s="9">
        <f t="shared" si="136"/>
        <v>0</v>
      </c>
    </row>
    <row r="351" spans="1:8">
      <c r="A351" s="6" t="s">
        <v>65</v>
      </c>
      <c r="B351" s="8">
        <v>13</v>
      </c>
      <c r="C351" s="7" t="s">
        <v>66</v>
      </c>
      <c r="D351" s="8" t="s">
        <v>144</v>
      </c>
      <c r="E351" s="8">
        <v>730</v>
      </c>
      <c r="F351" s="9">
        <f>'Приложение 3'!G352</f>
        <v>500.2</v>
      </c>
      <c r="G351" s="9">
        <f>'Приложение 3'!H352</f>
        <v>0</v>
      </c>
      <c r="H351" s="9">
        <f>'Приложение 3'!I352</f>
        <v>0</v>
      </c>
    </row>
    <row r="352" spans="1:8" ht="18" customHeight="1">
      <c r="A352" s="126" t="s">
        <v>79</v>
      </c>
      <c r="B352" s="127"/>
      <c r="C352" s="127"/>
      <c r="D352" s="127"/>
      <c r="E352" s="128"/>
      <c r="F352" s="27">
        <f>F346+F332+F319+F285+F142+F108+F97+F90+F7</f>
        <v>84377.3</v>
      </c>
      <c r="G352" s="27">
        <f>G346+G332+G319+G285+G142+G108+G97+G90+G7</f>
        <v>48827.599999999991</v>
      </c>
      <c r="H352" s="27">
        <f>H346+H332+H319+H285+H142+H108+H97+H90+H7</f>
        <v>54756.899999999994</v>
      </c>
    </row>
    <row r="353" spans="1:8">
      <c r="A353" s="115"/>
      <c r="B353" s="116"/>
      <c r="C353" s="116"/>
      <c r="D353" s="116"/>
      <c r="E353" s="117" t="s">
        <v>195</v>
      </c>
      <c r="F353" s="118">
        <f>F352-'Приложение 3'!G361</f>
        <v>0</v>
      </c>
      <c r="G353" s="118">
        <f>G352-'Приложение 3'!H361</f>
        <v>0</v>
      </c>
      <c r="H353" s="118">
        <f>H352-'Приложение 3'!I361</f>
        <v>0</v>
      </c>
    </row>
    <row r="354" spans="1:8">
      <c r="A354" s="104" t="s">
        <v>253</v>
      </c>
      <c r="B354" s="116"/>
      <c r="C354" s="116"/>
      <c r="D354" s="116"/>
      <c r="E354" s="116"/>
      <c r="F354" s="119"/>
      <c r="G354" s="120">
        <f>'Приложение 3'!H362</f>
        <v>1252</v>
      </c>
      <c r="H354" s="120">
        <f>'Приложение 3'!I362</f>
        <v>2882</v>
      </c>
    </row>
    <row r="355" spans="1:8">
      <c r="A355" s="115"/>
      <c r="B355" s="116"/>
      <c r="C355" s="116"/>
      <c r="D355" s="116"/>
      <c r="E355" s="116"/>
      <c r="F355" s="119"/>
      <c r="G355" s="119"/>
      <c r="H355" s="119"/>
    </row>
    <row r="356" spans="1:8">
      <c r="A356" s="115" t="s">
        <v>317</v>
      </c>
      <c r="B356" s="116"/>
      <c r="C356" s="116"/>
      <c r="D356" s="116"/>
      <c r="E356" s="116"/>
      <c r="F356" s="119"/>
      <c r="G356" s="121">
        <f>G352+G354</f>
        <v>50079.599999999991</v>
      </c>
      <c r="H356" s="121">
        <f>H352+H354</f>
        <v>57638.899999999994</v>
      </c>
    </row>
    <row r="357" spans="1:8">
      <c r="A357" s="115"/>
      <c r="B357" s="116"/>
      <c r="C357" s="116"/>
      <c r="D357" s="116"/>
      <c r="E357" s="116"/>
      <c r="F357" s="119"/>
      <c r="G357" s="119"/>
      <c r="H357" s="119"/>
    </row>
  </sheetData>
  <mergeCells count="3">
    <mergeCell ref="E2:H2"/>
    <mergeCell ref="A3:H3"/>
    <mergeCell ref="A352:E352"/>
  </mergeCells>
  <pageMargins left="0.39370078740157483" right="0.11811023622047245" top="0.39370078740157483" bottom="0.35433070866141736" header="0" footer="0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5"/>
  <sheetViews>
    <sheetView tabSelected="1" view="pageBreakPreview" zoomScaleNormal="90" zoomScaleSheetLayoutView="100" workbookViewId="0">
      <selection activeCell="A2" sqref="A2"/>
    </sheetView>
  </sheetViews>
  <sheetFormatPr defaultRowHeight="14.4"/>
  <cols>
    <col min="1" max="1" width="57.109375" style="58" customWidth="1"/>
    <col min="2" max="2" width="14" style="2" customWidth="1"/>
    <col min="3" max="3" width="9.6640625" style="2" customWidth="1"/>
    <col min="4" max="6" width="12.88671875" style="55" customWidth="1"/>
    <col min="7" max="16384" width="8.88671875" style="2"/>
  </cols>
  <sheetData>
    <row r="2" spans="1:6" ht="60.6" customHeight="1">
      <c r="A2" s="56"/>
      <c r="C2" s="124" t="s">
        <v>327</v>
      </c>
      <c r="D2" s="124"/>
      <c r="E2" s="124"/>
      <c r="F2" s="124"/>
    </row>
    <row r="3" spans="1:6" ht="77.25" customHeight="1">
      <c r="A3" s="125" t="s">
        <v>321</v>
      </c>
      <c r="B3" s="125"/>
      <c r="C3" s="125"/>
      <c r="D3" s="125"/>
      <c r="E3" s="125"/>
      <c r="F3" s="125"/>
    </row>
    <row r="4" spans="1:6">
      <c r="A4" s="44"/>
      <c r="B4" s="45"/>
      <c r="C4" s="45"/>
      <c r="D4" s="46"/>
      <c r="E4" s="46"/>
      <c r="F4" s="46" t="s">
        <v>202</v>
      </c>
    </row>
    <row r="5" spans="1:6" ht="30.6" customHeight="1">
      <c r="A5" s="22" t="s">
        <v>0</v>
      </c>
      <c r="B5" s="47" t="s">
        <v>4</v>
      </c>
      <c r="C5" s="47" t="s">
        <v>5</v>
      </c>
      <c r="D5" s="22" t="s">
        <v>177</v>
      </c>
      <c r="E5" s="22" t="s">
        <v>222</v>
      </c>
      <c r="F5" s="22" t="s">
        <v>319</v>
      </c>
    </row>
    <row r="6" spans="1:6" s="25" customFormat="1" ht="10.199999999999999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</row>
    <row r="7" spans="1:6" ht="42.6" customHeight="1">
      <c r="A7" s="97" t="s">
        <v>260</v>
      </c>
      <c r="B7" s="98" t="s">
        <v>158</v>
      </c>
      <c r="C7" s="98"/>
      <c r="D7" s="99">
        <f>D8+D12+D16+D19</f>
        <v>664.5</v>
      </c>
      <c r="E7" s="99">
        <f t="shared" ref="E7:F7" si="0">E8+E12+E16+E19</f>
        <v>539.9</v>
      </c>
      <c r="F7" s="99">
        <f t="shared" si="0"/>
        <v>601.9</v>
      </c>
    </row>
    <row r="8" spans="1:6">
      <c r="A8" s="6" t="s">
        <v>174</v>
      </c>
      <c r="B8" s="8" t="s">
        <v>105</v>
      </c>
      <c r="C8" s="8"/>
      <c r="D8" s="9">
        <f>D9</f>
        <v>100</v>
      </c>
      <c r="E8" s="9">
        <f t="shared" ref="E8:F9" si="1">E9</f>
        <v>81</v>
      </c>
      <c r="F8" s="9">
        <f t="shared" si="1"/>
        <v>91</v>
      </c>
    </row>
    <row r="9" spans="1:6" ht="27.6">
      <c r="A9" s="6" t="s">
        <v>226</v>
      </c>
      <c r="B9" s="8" t="s">
        <v>244</v>
      </c>
      <c r="C9" s="8"/>
      <c r="D9" s="9">
        <f>D10</f>
        <v>100</v>
      </c>
      <c r="E9" s="9">
        <f t="shared" si="1"/>
        <v>81</v>
      </c>
      <c r="F9" s="9">
        <f t="shared" si="1"/>
        <v>91</v>
      </c>
    </row>
    <row r="10" spans="1:6" ht="27.6">
      <c r="A10" s="6" t="s">
        <v>57</v>
      </c>
      <c r="B10" s="8" t="s">
        <v>244</v>
      </c>
      <c r="C10" s="8">
        <v>600</v>
      </c>
      <c r="D10" s="9">
        <f>D11</f>
        <v>100</v>
      </c>
      <c r="E10" s="9">
        <f t="shared" ref="E10:F10" si="2">E11</f>
        <v>81</v>
      </c>
      <c r="F10" s="9">
        <f t="shared" si="2"/>
        <v>91</v>
      </c>
    </row>
    <row r="11" spans="1:6">
      <c r="A11" s="6" t="s">
        <v>58</v>
      </c>
      <c r="B11" s="8" t="s">
        <v>244</v>
      </c>
      <c r="C11" s="8">
        <v>610</v>
      </c>
      <c r="D11" s="9">
        <f>'Приложение 3'!G99</f>
        <v>100</v>
      </c>
      <c r="E11" s="9">
        <f>'Приложение 3'!H99</f>
        <v>81</v>
      </c>
      <c r="F11" s="9">
        <f>'Приложение 3'!I99</f>
        <v>91</v>
      </c>
    </row>
    <row r="12" spans="1:6" ht="27.6">
      <c r="A12" s="6" t="s">
        <v>175</v>
      </c>
      <c r="B12" s="8" t="s">
        <v>106</v>
      </c>
      <c r="C12" s="8"/>
      <c r="D12" s="9">
        <f>D13</f>
        <v>29.6</v>
      </c>
      <c r="E12" s="9">
        <f>E13</f>
        <v>24</v>
      </c>
      <c r="F12" s="9">
        <f t="shared" ref="E12:F14" si="3">F13</f>
        <v>27</v>
      </c>
    </row>
    <row r="13" spans="1:6" ht="14.7" customHeight="1">
      <c r="A13" s="6" t="s">
        <v>29</v>
      </c>
      <c r="B13" s="8" t="s">
        <v>107</v>
      </c>
      <c r="C13" s="8"/>
      <c r="D13" s="9">
        <f>D14</f>
        <v>29.6</v>
      </c>
      <c r="E13" s="9">
        <f>E14</f>
        <v>24</v>
      </c>
      <c r="F13" s="9">
        <f t="shared" si="3"/>
        <v>27</v>
      </c>
    </row>
    <row r="14" spans="1:6" ht="27.6">
      <c r="A14" s="6" t="s">
        <v>32</v>
      </c>
      <c r="B14" s="8" t="s">
        <v>107</v>
      </c>
      <c r="C14" s="8">
        <v>200</v>
      </c>
      <c r="D14" s="9">
        <f>D15</f>
        <v>29.6</v>
      </c>
      <c r="E14" s="9">
        <f t="shared" si="3"/>
        <v>24</v>
      </c>
      <c r="F14" s="9">
        <f t="shared" si="3"/>
        <v>27</v>
      </c>
    </row>
    <row r="15" spans="1:6" ht="27.6">
      <c r="A15" s="6" t="s">
        <v>17</v>
      </c>
      <c r="B15" s="8" t="s">
        <v>107</v>
      </c>
      <c r="C15" s="8">
        <v>240</v>
      </c>
      <c r="D15" s="9">
        <f>'Приложение 3'!G103</f>
        <v>29.6</v>
      </c>
      <c r="E15" s="9">
        <f>'Приложение 3'!H103</f>
        <v>24</v>
      </c>
      <c r="F15" s="9">
        <f>'Приложение 3'!I103</f>
        <v>27</v>
      </c>
    </row>
    <row r="16" spans="1:6" ht="30.75" customHeight="1">
      <c r="A16" s="6" t="s">
        <v>173</v>
      </c>
      <c r="B16" s="8" t="s">
        <v>108</v>
      </c>
      <c r="C16" s="8"/>
      <c r="D16" s="9">
        <f t="shared" ref="D16:F17" si="4">D17</f>
        <v>24.9</v>
      </c>
      <c r="E16" s="9">
        <f t="shared" si="4"/>
        <v>24.9</v>
      </c>
      <c r="F16" s="9">
        <f t="shared" si="4"/>
        <v>24.9</v>
      </c>
    </row>
    <row r="17" spans="1:6" ht="30.75" customHeight="1">
      <c r="A17" s="6" t="s">
        <v>32</v>
      </c>
      <c r="B17" s="8" t="s">
        <v>109</v>
      </c>
      <c r="C17" s="8">
        <v>200</v>
      </c>
      <c r="D17" s="9">
        <f t="shared" si="4"/>
        <v>24.9</v>
      </c>
      <c r="E17" s="9">
        <f t="shared" si="4"/>
        <v>24.9</v>
      </c>
      <c r="F17" s="9">
        <f t="shared" si="4"/>
        <v>24.9</v>
      </c>
    </row>
    <row r="18" spans="1:6" ht="27.6">
      <c r="A18" s="6" t="s">
        <v>17</v>
      </c>
      <c r="B18" s="8" t="s">
        <v>109</v>
      </c>
      <c r="C18" s="8">
        <v>240</v>
      </c>
      <c r="D18" s="9">
        <f>'Приложение 3'!G39</f>
        <v>24.9</v>
      </c>
      <c r="E18" s="9">
        <f>'Приложение 3'!H39</f>
        <v>24.9</v>
      </c>
      <c r="F18" s="9">
        <f>'Приложение 3'!I39</f>
        <v>24.9</v>
      </c>
    </row>
    <row r="19" spans="1:6" ht="33" customHeight="1">
      <c r="A19" s="6" t="s">
        <v>176</v>
      </c>
      <c r="B19" s="8" t="s">
        <v>159</v>
      </c>
      <c r="C19" s="8"/>
      <c r="D19" s="9">
        <f>D20+D23</f>
        <v>510</v>
      </c>
      <c r="E19" s="9">
        <f t="shared" ref="E19:F19" si="5">E20+E23</f>
        <v>410</v>
      </c>
      <c r="F19" s="9">
        <f t="shared" si="5"/>
        <v>459</v>
      </c>
    </row>
    <row r="20" spans="1:6">
      <c r="A20" s="6" t="s">
        <v>246</v>
      </c>
      <c r="B20" s="8" t="s">
        <v>247</v>
      </c>
      <c r="C20" s="8"/>
      <c r="D20" s="9">
        <f>D21</f>
        <v>295.2</v>
      </c>
      <c r="E20" s="9">
        <f t="shared" ref="E20" si="6">E21</f>
        <v>150</v>
      </c>
      <c r="F20" s="9">
        <f t="shared" ref="F20" si="7">F21</f>
        <v>169</v>
      </c>
    </row>
    <row r="21" spans="1:6" ht="28.5" customHeight="1">
      <c r="A21" s="6" t="s">
        <v>32</v>
      </c>
      <c r="B21" s="8" t="s">
        <v>247</v>
      </c>
      <c r="C21" s="8">
        <v>200</v>
      </c>
      <c r="D21" s="9">
        <f>D22</f>
        <v>295.2</v>
      </c>
      <c r="E21" s="9">
        <f t="shared" ref="E21:F21" si="8">E22</f>
        <v>150</v>
      </c>
      <c r="F21" s="9">
        <f t="shared" si="8"/>
        <v>169</v>
      </c>
    </row>
    <row r="22" spans="1:6" ht="27.6">
      <c r="A22" s="6" t="s">
        <v>17</v>
      </c>
      <c r="B22" s="8" t="s">
        <v>247</v>
      </c>
      <c r="C22" s="8">
        <v>240</v>
      </c>
      <c r="D22" s="9">
        <f>'Приложение 3'!G43</f>
        <v>295.2</v>
      </c>
      <c r="E22" s="9">
        <f>'Приложение 3'!H43</f>
        <v>150</v>
      </c>
      <c r="F22" s="9">
        <f>'Приложение 3'!I43</f>
        <v>169</v>
      </c>
    </row>
    <row r="23" spans="1:6" ht="27.6">
      <c r="A23" s="6" t="s">
        <v>226</v>
      </c>
      <c r="B23" s="8" t="s">
        <v>248</v>
      </c>
      <c r="C23" s="8"/>
      <c r="D23" s="9">
        <f>D24</f>
        <v>214.8</v>
      </c>
      <c r="E23" s="9">
        <f t="shared" ref="E23:F23" si="9">E24</f>
        <v>260</v>
      </c>
      <c r="F23" s="9">
        <f t="shared" si="9"/>
        <v>290</v>
      </c>
    </row>
    <row r="24" spans="1:6" ht="27.6">
      <c r="A24" s="6" t="s">
        <v>57</v>
      </c>
      <c r="B24" s="8" t="s">
        <v>248</v>
      </c>
      <c r="C24" s="8">
        <v>600</v>
      </c>
      <c r="D24" s="9">
        <f>D25</f>
        <v>214.8</v>
      </c>
      <c r="E24" s="9">
        <f t="shared" ref="E24:F24" si="10">E25</f>
        <v>260</v>
      </c>
      <c r="F24" s="9">
        <f t="shared" si="10"/>
        <v>290</v>
      </c>
    </row>
    <row r="25" spans="1:6">
      <c r="A25" s="6" t="s">
        <v>58</v>
      </c>
      <c r="B25" s="8" t="s">
        <v>248</v>
      </c>
      <c r="C25" s="8">
        <v>610</v>
      </c>
      <c r="D25" s="9">
        <f>'Приложение 3'!G46</f>
        <v>214.8</v>
      </c>
      <c r="E25" s="9">
        <f>'Приложение 3'!H46</f>
        <v>260</v>
      </c>
      <c r="F25" s="9">
        <f>'Приложение 3'!I46</f>
        <v>290</v>
      </c>
    </row>
    <row r="26" spans="1:6" s="12" customFormat="1" ht="41.4" hidden="1">
      <c r="A26" s="94" t="s">
        <v>183</v>
      </c>
      <c r="B26" s="95" t="s">
        <v>184</v>
      </c>
      <c r="C26" s="95"/>
      <c r="D26" s="96">
        <f>D27</f>
        <v>0</v>
      </c>
      <c r="E26" s="96">
        <f t="shared" ref="E26:F30" si="11">E27</f>
        <v>0</v>
      </c>
      <c r="F26" s="96">
        <f t="shared" si="11"/>
        <v>0</v>
      </c>
    </row>
    <row r="27" spans="1:6" s="12" customFormat="1" ht="27.6" hidden="1">
      <c r="A27" s="66" t="s">
        <v>185</v>
      </c>
      <c r="B27" s="67" t="s">
        <v>186</v>
      </c>
      <c r="C27" s="67"/>
      <c r="D27" s="69">
        <f>D28</f>
        <v>0</v>
      </c>
      <c r="E27" s="69">
        <f t="shared" si="11"/>
        <v>0</v>
      </c>
      <c r="F27" s="69">
        <f t="shared" si="11"/>
        <v>0</v>
      </c>
    </row>
    <row r="28" spans="1:6" s="12" customFormat="1" ht="27.6" hidden="1">
      <c r="A28" s="66" t="s">
        <v>187</v>
      </c>
      <c r="B28" s="67" t="s">
        <v>188</v>
      </c>
      <c r="C28" s="67"/>
      <c r="D28" s="69">
        <f>D29</f>
        <v>0</v>
      </c>
      <c r="E28" s="69">
        <f t="shared" si="11"/>
        <v>0</v>
      </c>
      <c r="F28" s="69">
        <f t="shared" si="11"/>
        <v>0</v>
      </c>
    </row>
    <row r="29" spans="1:6" s="12" customFormat="1" hidden="1">
      <c r="A29" s="66" t="s">
        <v>29</v>
      </c>
      <c r="B29" s="67" t="s">
        <v>189</v>
      </c>
      <c r="C29" s="67"/>
      <c r="D29" s="69">
        <f>D30</f>
        <v>0</v>
      </c>
      <c r="E29" s="69">
        <f t="shared" si="11"/>
        <v>0</v>
      </c>
      <c r="F29" s="69">
        <f t="shared" si="11"/>
        <v>0</v>
      </c>
    </row>
    <row r="30" spans="1:6" s="12" customFormat="1" ht="27.6" hidden="1">
      <c r="A30" s="66" t="s">
        <v>32</v>
      </c>
      <c r="B30" s="67" t="s">
        <v>189</v>
      </c>
      <c r="C30" s="67">
        <v>200</v>
      </c>
      <c r="D30" s="69">
        <f>D31</f>
        <v>0</v>
      </c>
      <c r="E30" s="69">
        <f t="shared" si="11"/>
        <v>0</v>
      </c>
      <c r="F30" s="69">
        <f t="shared" si="11"/>
        <v>0</v>
      </c>
    </row>
    <row r="31" spans="1:6" s="12" customFormat="1" ht="27.6" hidden="1">
      <c r="A31" s="66" t="s">
        <v>17</v>
      </c>
      <c r="B31" s="67" t="s">
        <v>189</v>
      </c>
      <c r="C31" s="67">
        <v>240</v>
      </c>
      <c r="D31" s="69">
        <f>'Приложение 3'!G146</f>
        <v>0</v>
      </c>
      <c r="E31" s="69">
        <f>'Приложение 3'!H146</f>
        <v>0</v>
      </c>
      <c r="F31" s="69">
        <f>'Приложение 3'!I146</f>
        <v>0</v>
      </c>
    </row>
    <row r="32" spans="1:6" ht="58.5" customHeight="1">
      <c r="A32" s="97" t="s">
        <v>178</v>
      </c>
      <c r="B32" s="98" t="s">
        <v>26</v>
      </c>
      <c r="C32" s="98"/>
      <c r="D32" s="99">
        <f>D33+D37</f>
        <v>592</v>
      </c>
      <c r="E32" s="99">
        <f t="shared" ref="E32:F32" si="12">E33+E37</f>
        <v>257</v>
      </c>
      <c r="F32" s="99">
        <f t="shared" si="12"/>
        <v>277</v>
      </c>
    </row>
    <row r="33" spans="1:6" ht="41.4">
      <c r="A33" s="6" t="s">
        <v>27</v>
      </c>
      <c r="B33" s="8" t="s">
        <v>28</v>
      </c>
      <c r="C33" s="8"/>
      <c r="D33" s="9">
        <f>D34</f>
        <v>500</v>
      </c>
      <c r="E33" s="9">
        <f t="shared" ref="E33:F33" si="13">E34</f>
        <v>165</v>
      </c>
      <c r="F33" s="9">
        <f t="shared" si="13"/>
        <v>185</v>
      </c>
    </row>
    <row r="34" spans="1:6" ht="15.6" customHeight="1">
      <c r="A34" s="6" t="s">
        <v>29</v>
      </c>
      <c r="B34" s="8" t="s">
        <v>91</v>
      </c>
      <c r="C34" s="8"/>
      <c r="D34" s="9">
        <f>D35</f>
        <v>500</v>
      </c>
      <c r="E34" s="9">
        <f t="shared" ref="E34:F35" si="14">E35</f>
        <v>165</v>
      </c>
      <c r="F34" s="9">
        <f t="shared" si="14"/>
        <v>185</v>
      </c>
    </row>
    <row r="35" spans="1:6" ht="27.6">
      <c r="A35" s="6" t="s">
        <v>32</v>
      </c>
      <c r="B35" s="8" t="s">
        <v>91</v>
      </c>
      <c r="C35" s="8">
        <v>200</v>
      </c>
      <c r="D35" s="9">
        <f>D36</f>
        <v>500</v>
      </c>
      <c r="E35" s="9">
        <f t="shared" si="14"/>
        <v>165</v>
      </c>
      <c r="F35" s="9">
        <f t="shared" si="14"/>
        <v>185</v>
      </c>
    </row>
    <row r="36" spans="1:6" ht="27.6">
      <c r="A36" s="6" t="s">
        <v>17</v>
      </c>
      <c r="B36" s="8" t="s">
        <v>91</v>
      </c>
      <c r="C36" s="8">
        <v>240</v>
      </c>
      <c r="D36" s="9">
        <f>'Приложение 3'!G51+'Приложение 3'!G14</f>
        <v>500</v>
      </c>
      <c r="E36" s="9">
        <f>'Приложение 3'!H51+'Приложение 3'!H14</f>
        <v>165</v>
      </c>
      <c r="F36" s="9">
        <f>'Приложение 3'!I51+'Приложение 3'!I14</f>
        <v>185</v>
      </c>
    </row>
    <row r="37" spans="1:6" ht="33.75" customHeight="1">
      <c r="A37" s="6" t="s">
        <v>165</v>
      </c>
      <c r="B37" s="8" t="s">
        <v>166</v>
      </c>
      <c r="C37" s="8"/>
      <c r="D37" s="9">
        <f>D38</f>
        <v>92</v>
      </c>
      <c r="E37" s="9">
        <f t="shared" ref="E37:F39" si="15">E38</f>
        <v>92</v>
      </c>
      <c r="F37" s="9">
        <f t="shared" si="15"/>
        <v>92</v>
      </c>
    </row>
    <row r="38" spans="1:6">
      <c r="A38" s="6" t="s">
        <v>29</v>
      </c>
      <c r="B38" s="8" t="s">
        <v>167</v>
      </c>
      <c r="C38" s="8"/>
      <c r="D38" s="9">
        <f>D39</f>
        <v>92</v>
      </c>
      <c r="E38" s="9">
        <f t="shared" si="15"/>
        <v>92</v>
      </c>
      <c r="F38" s="9">
        <f t="shared" si="15"/>
        <v>92</v>
      </c>
    </row>
    <row r="39" spans="1:6" ht="33.6" customHeight="1">
      <c r="A39" s="6" t="s">
        <v>32</v>
      </c>
      <c r="B39" s="8" t="s">
        <v>167</v>
      </c>
      <c r="C39" s="8">
        <v>200</v>
      </c>
      <c r="D39" s="9">
        <f>D40</f>
        <v>92</v>
      </c>
      <c r="E39" s="9">
        <f t="shared" si="15"/>
        <v>92</v>
      </c>
      <c r="F39" s="9">
        <f t="shared" si="15"/>
        <v>92</v>
      </c>
    </row>
    <row r="40" spans="1:6" ht="27.6">
      <c r="A40" s="6" t="s">
        <v>17</v>
      </c>
      <c r="B40" s="8" t="s">
        <v>167</v>
      </c>
      <c r="C40" s="8">
        <v>240</v>
      </c>
      <c r="D40" s="9">
        <f>'Приложение 3'!G208+'Приложение 3'!G55</f>
        <v>92</v>
      </c>
      <c r="E40" s="9">
        <f>'Приложение 3'!H208+'Приложение 3'!H55</f>
        <v>92</v>
      </c>
      <c r="F40" s="9">
        <f>'Приложение 3'!I208+'Приложение 3'!I55</f>
        <v>92</v>
      </c>
    </row>
    <row r="41" spans="1:6" s="12" customFormat="1" ht="60" customHeight="1">
      <c r="A41" s="97" t="s">
        <v>190</v>
      </c>
      <c r="B41" s="98" t="s">
        <v>191</v>
      </c>
      <c r="C41" s="98"/>
      <c r="D41" s="99">
        <f>D42+D52+D67+D75</f>
        <v>1108</v>
      </c>
      <c r="E41" s="99">
        <f t="shared" ref="E41:F41" si="16">E42+E52+E67+E75</f>
        <v>0</v>
      </c>
      <c r="F41" s="99">
        <f t="shared" si="16"/>
        <v>0</v>
      </c>
    </row>
    <row r="42" spans="1:6" s="12" customFormat="1">
      <c r="A42" s="6" t="s">
        <v>193</v>
      </c>
      <c r="B42" s="8" t="s">
        <v>192</v>
      </c>
      <c r="C42" s="8"/>
      <c r="D42" s="9">
        <f>D43+D46</f>
        <v>300</v>
      </c>
      <c r="E42" s="9">
        <f t="shared" ref="E42:F42" si="17">E43+E46</f>
        <v>0</v>
      </c>
      <c r="F42" s="9">
        <f t="shared" si="17"/>
        <v>0</v>
      </c>
    </row>
    <row r="43" spans="1:6" s="12" customFormat="1" ht="41.4" hidden="1">
      <c r="A43" s="6" t="s">
        <v>212</v>
      </c>
      <c r="B43" s="8" t="s">
        <v>208</v>
      </c>
      <c r="C43" s="8"/>
      <c r="D43" s="9">
        <f>D44</f>
        <v>0</v>
      </c>
      <c r="E43" s="9">
        <f t="shared" ref="E43:F44" si="18">E44</f>
        <v>0</v>
      </c>
      <c r="F43" s="9">
        <f t="shared" si="18"/>
        <v>0</v>
      </c>
    </row>
    <row r="44" spans="1:6" s="12" customFormat="1" ht="27.6" hidden="1">
      <c r="A44" s="6" t="s">
        <v>121</v>
      </c>
      <c r="B44" s="8" t="s">
        <v>208</v>
      </c>
      <c r="C44" s="8">
        <v>400</v>
      </c>
      <c r="D44" s="9">
        <f>D45</f>
        <v>0</v>
      </c>
      <c r="E44" s="9">
        <f t="shared" si="18"/>
        <v>0</v>
      </c>
      <c r="F44" s="9">
        <f t="shared" si="18"/>
        <v>0</v>
      </c>
    </row>
    <row r="45" spans="1:6" s="12" customFormat="1" hidden="1">
      <c r="A45" s="6" t="s">
        <v>122</v>
      </c>
      <c r="B45" s="8" t="s">
        <v>208</v>
      </c>
      <c r="C45" s="8">
        <v>410</v>
      </c>
      <c r="D45" s="9">
        <f>'Приложение 3'!G154</f>
        <v>0</v>
      </c>
      <c r="E45" s="9">
        <f>'Приложение 3'!H154</f>
        <v>0</v>
      </c>
      <c r="F45" s="9">
        <f>'Приложение 3'!I154</f>
        <v>0</v>
      </c>
    </row>
    <row r="46" spans="1:6" s="12" customFormat="1" ht="30" customHeight="1">
      <c r="A46" s="6" t="s">
        <v>242</v>
      </c>
      <c r="B46" s="8" t="s">
        <v>243</v>
      </c>
      <c r="C46" s="8"/>
      <c r="D46" s="9">
        <f>D47</f>
        <v>300</v>
      </c>
      <c r="E46" s="9">
        <f t="shared" ref="E46:F47" si="19">E47</f>
        <v>0</v>
      </c>
      <c r="F46" s="9">
        <f t="shared" si="19"/>
        <v>0</v>
      </c>
    </row>
    <row r="47" spans="1:6" s="12" customFormat="1" ht="27.6">
      <c r="A47" s="6" t="s">
        <v>121</v>
      </c>
      <c r="B47" s="8" t="s">
        <v>243</v>
      </c>
      <c r="C47" s="8">
        <v>400</v>
      </c>
      <c r="D47" s="9">
        <f>D48</f>
        <v>300</v>
      </c>
      <c r="E47" s="9">
        <f t="shared" si="19"/>
        <v>0</v>
      </c>
      <c r="F47" s="9">
        <f t="shared" si="19"/>
        <v>0</v>
      </c>
    </row>
    <row r="48" spans="1:6" s="12" customFormat="1" ht="22.5" customHeight="1">
      <c r="A48" s="6" t="s">
        <v>122</v>
      </c>
      <c r="B48" s="8" t="s">
        <v>243</v>
      </c>
      <c r="C48" s="8">
        <v>410</v>
      </c>
      <c r="D48" s="9">
        <f>'Приложение 3'!G151</f>
        <v>300</v>
      </c>
      <c r="E48" s="9">
        <f>'Приложение 3'!H151</f>
        <v>0</v>
      </c>
      <c r="F48" s="9">
        <f>'Приложение 3'!I151</f>
        <v>0</v>
      </c>
    </row>
    <row r="49" spans="1:7" s="12" customFormat="1" ht="42.6" hidden="1" customHeight="1">
      <c r="A49" s="29" t="s">
        <v>261</v>
      </c>
      <c r="B49" s="8" t="s">
        <v>208</v>
      </c>
      <c r="C49" s="8"/>
      <c r="D49" s="9">
        <f>D50</f>
        <v>0</v>
      </c>
      <c r="E49" s="9">
        <f t="shared" ref="E49:F50" si="20">E50</f>
        <v>0</v>
      </c>
      <c r="F49" s="9">
        <f t="shared" si="20"/>
        <v>0</v>
      </c>
    </row>
    <row r="50" spans="1:7" s="12" customFormat="1" ht="28.8" hidden="1" customHeight="1">
      <c r="A50" s="6" t="s">
        <v>121</v>
      </c>
      <c r="B50" s="8" t="s">
        <v>208</v>
      </c>
      <c r="C50" s="8">
        <v>400</v>
      </c>
      <c r="D50" s="9">
        <f>D51</f>
        <v>0</v>
      </c>
      <c r="E50" s="9">
        <f t="shared" si="20"/>
        <v>0</v>
      </c>
      <c r="F50" s="9">
        <f t="shared" si="20"/>
        <v>0</v>
      </c>
    </row>
    <row r="51" spans="1:7" s="12" customFormat="1" ht="22.5" hidden="1" customHeight="1">
      <c r="A51" s="6" t="s">
        <v>122</v>
      </c>
      <c r="B51" s="8" t="s">
        <v>208</v>
      </c>
      <c r="C51" s="8">
        <v>410</v>
      </c>
      <c r="D51" s="9">
        <f>'Приложение 3'!G154</f>
        <v>0</v>
      </c>
      <c r="E51" s="9">
        <f>'Приложение 3'!H154</f>
        <v>0</v>
      </c>
      <c r="F51" s="9">
        <f>'Приложение 3'!I154</f>
        <v>0</v>
      </c>
    </row>
    <row r="52" spans="1:7" s="12" customFormat="1" ht="41.4">
      <c r="A52" s="6" t="s">
        <v>201</v>
      </c>
      <c r="B52" s="8" t="s">
        <v>200</v>
      </c>
      <c r="C52" s="8"/>
      <c r="D52" s="9">
        <f>D56+D59+D64</f>
        <v>520</v>
      </c>
      <c r="E52" s="9">
        <f t="shared" ref="E52:F52" si="21">E56+E59+E64</f>
        <v>0</v>
      </c>
      <c r="F52" s="9">
        <f t="shared" si="21"/>
        <v>0</v>
      </c>
    </row>
    <row r="53" spans="1:7" s="12" customFormat="1" hidden="1">
      <c r="A53" s="6" t="s">
        <v>218</v>
      </c>
      <c r="B53" s="8" t="s">
        <v>219</v>
      </c>
      <c r="C53" s="8"/>
      <c r="D53" s="9" t="e">
        <f>D54</f>
        <v>#REF!</v>
      </c>
      <c r="E53" s="9" t="e">
        <f t="shared" ref="E53:F54" si="22">E54</f>
        <v>#REF!</v>
      </c>
      <c r="F53" s="9" t="e">
        <f t="shared" si="22"/>
        <v>#REF!</v>
      </c>
      <c r="G53" s="50"/>
    </row>
    <row r="54" spans="1:7" s="12" customFormat="1" ht="27.6" hidden="1">
      <c r="A54" s="6" t="s">
        <v>32</v>
      </c>
      <c r="B54" s="8" t="s">
        <v>219</v>
      </c>
      <c r="C54" s="8">
        <v>200</v>
      </c>
      <c r="D54" s="9" t="e">
        <f>D55</f>
        <v>#REF!</v>
      </c>
      <c r="E54" s="9" t="e">
        <f t="shared" si="22"/>
        <v>#REF!</v>
      </c>
      <c r="F54" s="9" t="e">
        <f t="shared" si="22"/>
        <v>#REF!</v>
      </c>
      <c r="G54" s="50"/>
    </row>
    <row r="55" spans="1:7" s="12" customFormat="1" ht="27.6" hidden="1">
      <c r="A55" s="6" t="s">
        <v>17</v>
      </c>
      <c r="B55" s="8" t="s">
        <v>219</v>
      </c>
      <c r="C55" s="8">
        <v>240</v>
      </c>
      <c r="D55" s="9" t="e">
        <f>'Приложение 3'!#REF!</f>
        <v>#REF!</v>
      </c>
      <c r="E55" s="9" t="e">
        <f>'Приложение 3'!#REF!</f>
        <v>#REF!</v>
      </c>
      <c r="F55" s="9" t="e">
        <f>'Приложение 3'!#REF!</f>
        <v>#REF!</v>
      </c>
      <c r="G55" s="50"/>
    </row>
    <row r="56" spans="1:7" s="12" customFormat="1" ht="27.6">
      <c r="A56" s="14" t="s">
        <v>240</v>
      </c>
      <c r="B56" s="8" t="s">
        <v>241</v>
      </c>
      <c r="C56" s="8"/>
      <c r="D56" s="9">
        <f>D57</f>
        <v>520</v>
      </c>
      <c r="E56" s="9">
        <f t="shared" ref="E56:F57" si="23">E57</f>
        <v>0</v>
      </c>
      <c r="F56" s="9">
        <f t="shared" si="23"/>
        <v>0</v>
      </c>
      <c r="G56" s="50"/>
    </row>
    <row r="57" spans="1:7" s="12" customFormat="1" ht="27.6">
      <c r="A57" s="6" t="s">
        <v>121</v>
      </c>
      <c r="B57" s="8" t="s">
        <v>241</v>
      </c>
      <c r="C57" s="8">
        <v>400</v>
      </c>
      <c r="D57" s="9">
        <f>D58</f>
        <v>520</v>
      </c>
      <c r="E57" s="9">
        <f t="shared" si="23"/>
        <v>0</v>
      </c>
      <c r="F57" s="9">
        <f t="shared" si="23"/>
        <v>0</v>
      </c>
      <c r="G57" s="50"/>
    </row>
    <row r="58" spans="1:7" s="12" customFormat="1">
      <c r="A58" s="6" t="s">
        <v>122</v>
      </c>
      <c r="B58" s="8" t="s">
        <v>241</v>
      </c>
      <c r="C58" s="8">
        <v>410</v>
      </c>
      <c r="D58" s="9">
        <f>'Приложение 3'!G161+'Приложение 3'!G282</f>
        <v>520</v>
      </c>
      <c r="E58" s="9">
        <f>'Приложение 3'!H161</f>
        <v>0</v>
      </c>
      <c r="F58" s="9">
        <f>'Приложение 3'!I161</f>
        <v>0</v>
      </c>
      <c r="G58" s="50"/>
    </row>
    <row r="59" spans="1:7" s="12" customFormat="1" ht="21" hidden="1" customHeight="1">
      <c r="A59" s="6" t="s">
        <v>218</v>
      </c>
      <c r="B59" s="67" t="s">
        <v>219</v>
      </c>
      <c r="C59" s="67"/>
      <c r="D59" s="69">
        <f>D60+D62</f>
        <v>0</v>
      </c>
      <c r="E59" s="69">
        <f t="shared" ref="E59:F59" si="24">E60</f>
        <v>0</v>
      </c>
      <c r="F59" s="69">
        <f t="shared" si="24"/>
        <v>0</v>
      </c>
      <c r="G59" s="50"/>
    </row>
    <row r="60" spans="1:7" s="12" customFormat="1" ht="33" hidden="1" customHeight="1">
      <c r="A60" s="6" t="s">
        <v>32</v>
      </c>
      <c r="B60" s="67" t="s">
        <v>219</v>
      </c>
      <c r="C60" s="67">
        <v>200</v>
      </c>
      <c r="D60" s="69">
        <f>D61</f>
        <v>0</v>
      </c>
      <c r="E60" s="69">
        <f t="shared" ref="E60:F60" si="25">E61</f>
        <v>0</v>
      </c>
      <c r="F60" s="69">
        <f t="shared" si="25"/>
        <v>0</v>
      </c>
      <c r="G60" s="50"/>
    </row>
    <row r="61" spans="1:7" s="12" customFormat="1" ht="30.6" hidden="1" customHeight="1">
      <c r="A61" s="6" t="s">
        <v>17</v>
      </c>
      <c r="B61" s="67" t="s">
        <v>219</v>
      </c>
      <c r="C61" s="67">
        <v>240</v>
      </c>
      <c r="D61" s="69">
        <f>'Приложение 3'!G164</f>
        <v>0</v>
      </c>
      <c r="E61" s="69">
        <v>0</v>
      </c>
      <c r="F61" s="69">
        <v>0</v>
      </c>
      <c r="G61" s="50"/>
    </row>
    <row r="62" spans="1:7" s="12" customFormat="1" ht="30.6" hidden="1" customHeight="1">
      <c r="A62" s="6" t="s">
        <v>121</v>
      </c>
      <c r="B62" s="67" t="s">
        <v>219</v>
      </c>
      <c r="C62" s="67">
        <v>400</v>
      </c>
      <c r="D62" s="69">
        <f>D63</f>
        <v>0</v>
      </c>
      <c r="E62" s="69">
        <f t="shared" ref="E62:F62" si="26">E63</f>
        <v>0</v>
      </c>
      <c r="F62" s="69">
        <f t="shared" si="26"/>
        <v>0</v>
      </c>
      <c r="G62" s="50"/>
    </row>
    <row r="63" spans="1:7" s="12" customFormat="1" ht="30.6" hidden="1" customHeight="1">
      <c r="A63" s="6" t="s">
        <v>122</v>
      </c>
      <c r="B63" s="67" t="s">
        <v>219</v>
      </c>
      <c r="C63" s="67">
        <v>410</v>
      </c>
      <c r="D63" s="69">
        <f>'Приложение 3'!G166</f>
        <v>0</v>
      </c>
      <c r="E63" s="69">
        <v>0</v>
      </c>
      <c r="F63" s="69">
        <v>0</v>
      </c>
      <c r="G63" s="50"/>
    </row>
    <row r="64" spans="1:7" s="12" customFormat="1" ht="61.2" hidden="1" customHeight="1">
      <c r="A64" s="6" t="s">
        <v>262</v>
      </c>
      <c r="B64" s="67" t="s">
        <v>207</v>
      </c>
      <c r="C64" s="67"/>
      <c r="D64" s="69">
        <f t="shared" ref="D64:F65" si="27">D65</f>
        <v>0</v>
      </c>
      <c r="E64" s="69">
        <f t="shared" si="27"/>
        <v>0</v>
      </c>
      <c r="F64" s="69">
        <f t="shared" si="27"/>
        <v>0</v>
      </c>
    </row>
    <row r="65" spans="1:6" s="12" customFormat="1" ht="27.6" hidden="1">
      <c r="A65" s="6" t="s">
        <v>121</v>
      </c>
      <c r="B65" s="67" t="s">
        <v>207</v>
      </c>
      <c r="C65" s="67">
        <v>400</v>
      </c>
      <c r="D65" s="69">
        <f t="shared" si="27"/>
        <v>0</v>
      </c>
      <c r="E65" s="69">
        <f t="shared" si="27"/>
        <v>0</v>
      </c>
      <c r="F65" s="69">
        <f t="shared" si="27"/>
        <v>0</v>
      </c>
    </row>
    <row r="66" spans="1:6" s="12" customFormat="1" ht="17.399999999999999" hidden="1" customHeight="1">
      <c r="A66" s="6" t="s">
        <v>122</v>
      </c>
      <c r="B66" s="67" t="s">
        <v>207</v>
      </c>
      <c r="C66" s="67">
        <v>410</v>
      </c>
      <c r="D66" s="69">
        <f>'Приложение 3'!G285</f>
        <v>0</v>
      </c>
      <c r="E66" s="69">
        <f>'Приложение 3'!H285</f>
        <v>0</v>
      </c>
      <c r="F66" s="69">
        <f>'Приложение 3'!I285</f>
        <v>0</v>
      </c>
    </row>
    <row r="67" spans="1:6" s="12" customFormat="1" ht="32.4" customHeight="1">
      <c r="A67" s="6" t="s">
        <v>251</v>
      </c>
      <c r="B67" s="8" t="s">
        <v>276</v>
      </c>
      <c r="C67" s="8"/>
      <c r="D67" s="9">
        <f>D68+D71</f>
        <v>150</v>
      </c>
      <c r="E67" s="9">
        <f t="shared" ref="E67:F68" si="28">E68</f>
        <v>0</v>
      </c>
      <c r="F67" s="9">
        <f t="shared" si="28"/>
        <v>0</v>
      </c>
    </row>
    <row r="68" spans="1:6" s="12" customFormat="1" ht="30" hidden="1" customHeight="1">
      <c r="A68" s="6" t="s">
        <v>263</v>
      </c>
      <c r="B68" s="67" t="s">
        <v>269</v>
      </c>
      <c r="C68" s="67"/>
      <c r="D68" s="69">
        <f>D69</f>
        <v>0</v>
      </c>
      <c r="E68" s="69">
        <f t="shared" si="28"/>
        <v>0</v>
      </c>
      <c r="F68" s="67">
        <f t="shared" si="28"/>
        <v>0</v>
      </c>
    </row>
    <row r="69" spans="1:6" s="12" customFormat="1" ht="33.6" hidden="1" customHeight="1">
      <c r="A69" s="6" t="s">
        <v>121</v>
      </c>
      <c r="B69" s="67" t="s">
        <v>269</v>
      </c>
      <c r="C69" s="67">
        <v>400</v>
      </c>
      <c r="D69" s="69">
        <f>D70</f>
        <v>0</v>
      </c>
      <c r="E69" s="69">
        <f>E70</f>
        <v>0</v>
      </c>
      <c r="F69" s="100">
        <f>F70</f>
        <v>0</v>
      </c>
    </row>
    <row r="70" spans="1:6" s="12" customFormat="1" ht="19.8" hidden="1" customHeight="1">
      <c r="A70" s="6" t="s">
        <v>122</v>
      </c>
      <c r="B70" s="67" t="s">
        <v>269</v>
      </c>
      <c r="C70" s="67">
        <v>410</v>
      </c>
      <c r="D70" s="69">
        <f>'Приложение 3'!G170</f>
        <v>0</v>
      </c>
      <c r="E70" s="69">
        <f>'Приложение 3'!H170</f>
        <v>0</v>
      </c>
      <c r="F70" s="100">
        <f>'Приложение 3'!I170</f>
        <v>0</v>
      </c>
    </row>
    <row r="71" spans="1:6" s="12" customFormat="1" ht="30" customHeight="1">
      <c r="A71" s="6" t="s">
        <v>281</v>
      </c>
      <c r="B71" s="8" t="s">
        <v>280</v>
      </c>
      <c r="C71" s="8"/>
      <c r="D71" s="9">
        <f>D72</f>
        <v>150</v>
      </c>
      <c r="E71" s="9">
        <f t="shared" ref="E71:F71" si="29">E72</f>
        <v>0</v>
      </c>
      <c r="F71" s="9">
        <f t="shared" si="29"/>
        <v>0</v>
      </c>
    </row>
    <row r="72" spans="1:6" s="12" customFormat="1" ht="27.6" customHeight="1">
      <c r="A72" s="6" t="s">
        <v>121</v>
      </c>
      <c r="B72" s="8" t="s">
        <v>280</v>
      </c>
      <c r="C72" s="8">
        <v>400</v>
      </c>
      <c r="D72" s="9">
        <f>D73</f>
        <v>150</v>
      </c>
      <c r="E72" s="9">
        <f t="shared" ref="E72:F72" si="30">E73</f>
        <v>0</v>
      </c>
      <c r="F72" s="9">
        <f t="shared" si="30"/>
        <v>0</v>
      </c>
    </row>
    <row r="73" spans="1:6" s="12" customFormat="1" ht="19.8" customHeight="1">
      <c r="A73" s="6" t="s">
        <v>122</v>
      </c>
      <c r="B73" s="8" t="s">
        <v>280</v>
      </c>
      <c r="C73" s="8">
        <v>410</v>
      </c>
      <c r="D73" s="9">
        <f>'Приложение 3'!G173</f>
        <v>150</v>
      </c>
      <c r="E73" s="9">
        <v>0</v>
      </c>
      <c r="F73" s="57">
        <v>0</v>
      </c>
    </row>
    <row r="74" spans="1:6" s="12" customFormat="1" ht="55.2">
      <c r="A74" s="13" t="s">
        <v>224</v>
      </c>
      <c r="B74" s="8" t="s">
        <v>223</v>
      </c>
      <c r="C74" s="8"/>
      <c r="D74" s="9">
        <f>D75</f>
        <v>138</v>
      </c>
      <c r="E74" s="9">
        <f t="shared" ref="E74:F76" si="31">E75</f>
        <v>0</v>
      </c>
      <c r="F74" s="9">
        <f t="shared" si="31"/>
        <v>0</v>
      </c>
    </row>
    <row r="75" spans="1:6" s="12" customFormat="1">
      <c r="A75" s="6" t="s">
        <v>236</v>
      </c>
      <c r="B75" s="8" t="s">
        <v>237</v>
      </c>
      <c r="C75" s="8"/>
      <c r="D75" s="9">
        <f>D76</f>
        <v>138</v>
      </c>
      <c r="E75" s="9">
        <f t="shared" si="31"/>
        <v>0</v>
      </c>
      <c r="F75" s="9">
        <f t="shared" si="31"/>
        <v>0</v>
      </c>
    </row>
    <row r="76" spans="1:6" s="12" customFormat="1" ht="27.6">
      <c r="A76" s="6" t="s">
        <v>32</v>
      </c>
      <c r="B76" s="8" t="s">
        <v>237</v>
      </c>
      <c r="C76" s="8">
        <v>200</v>
      </c>
      <c r="D76" s="9">
        <f>D77</f>
        <v>138</v>
      </c>
      <c r="E76" s="9">
        <f t="shared" si="31"/>
        <v>0</v>
      </c>
      <c r="F76" s="9">
        <f t="shared" si="31"/>
        <v>0</v>
      </c>
    </row>
    <row r="77" spans="1:6" s="12" customFormat="1" ht="27.6">
      <c r="A77" s="6" t="s">
        <v>17</v>
      </c>
      <c r="B77" s="8" t="s">
        <v>237</v>
      </c>
      <c r="C77" s="8">
        <v>240</v>
      </c>
      <c r="D77" s="9">
        <f>'Приложение 4'!F213</f>
        <v>138</v>
      </c>
      <c r="E77" s="9">
        <f>'Приложение 4'!G213</f>
        <v>0</v>
      </c>
      <c r="F77" s="9">
        <f>'Приложение 4'!H213</f>
        <v>0</v>
      </c>
    </row>
    <row r="78" spans="1:6" s="12" customFormat="1" ht="41.4">
      <c r="A78" s="97" t="s">
        <v>302</v>
      </c>
      <c r="B78" s="98" t="s">
        <v>316</v>
      </c>
      <c r="C78" s="98"/>
      <c r="D78" s="99">
        <f>D79</f>
        <v>27744</v>
      </c>
      <c r="E78" s="99">
        <f t="shared" ref="E78:F78" si="32">E79</f>
        <v>8310.6</v>
      </c>
      <c r="F78" s="99">
        <f t="shared" si="32"/>
        <v>8540.7000000000007</v>
      </c>
    </row>
    <row r="79" spans="1:6" s="12" customFormat="1" ht="27.6">
      <c r="A79" s="6" t="s">
        <v>322</v>
      </c>
      <c r="B79" s="8" t="s">
        <v>303</v>
      </c>
      <c r="C79" s="8"/>
      <c r="D79" s="9">
        <f>D80+D83+D86</f>
        <v>27744</v>
      </c>
      <c r="E79" s="9">
        <f t="shared" ref="E79:F79" si="33">E80+E83+E86</f>
        <v>8310.6</v>
      </c>
      <c r="F79" s="9">
        <f t="shared" si="33"/>
        <v>8540.7000000000007</v>
      </c>
    </row>
    <row r="80" spans="1:6" s="12" customFormat="1" ht="62.4" customHeight="1">
      <c r="A80" s="29" t="s">
        <v>329</v>
      </c>
      <c r="B80" s="8" t="s">
        <v>328</v>
      </c>
      <c r="C80" s="8"/>
      <c r="D80" s="9">
        <f t="shared" ref="D80:F81" si="34">D81</f>
        <v>6711.7</v>
      </c>
      <c r="E80" s="9">
        <f t="shared" si="34"/>
        <v>8310.6</v>
      </c>
      <c r="F80" s="9">
        <f t="shared" si="34"/>
        <v>8540.7000000000007</v>
      </c>
    </row>
    <row r="81" spans="1:6" s="12" customFormat="1" ht="27.6">
      <c r="A81" s="6" t="s">
        <v>32</v>
      </c>
      <c r="B81" s="8" t="s">
        <v>328</v>
      </c>
      <c r="C81" s="8">
        <v>200</v>
      </c>
      <c r="D81" s="9">
        <f t="shared" si="34"/>
        <v>6711.7</v>
      </c>
      <c r="E81" s="9">
        <f t="shared" si="34"/>
        <v>8310.6</v>
      </c>
      <c r="F81" s="9">
        <f t="shared" si="34"/>
        <v>8540.7000000000007</v>
      </c>
    </row>
    <row r="82" spans="1:6" s="12" customFormat="1" ht="27.6">
      <c r="A82" s="6" t="s">
        <v>17</v>
      </c>
      <c r="B82" s="8" t="s">
        <v>328</v>
      </c>
      <c r="C82" s="8">
        <v>240</v>
      </c>
      <c r="D82" s="9">
        <f>'Приложение 3'!G110</f>
        <v>6711.7</v>
      </c>
      <c r="E82" s="9">
        <f>'Приложение 3'!H110</f>
        <v>8310.6</v>
      </c>
      <c r="F82" s="9">
        <f>'Приложение 3'!I110</f>
        <v>8540.7000000000007</v>
      </c>
    </row>
    <row r="83" spans="1:6" s="12" customFormat="1" ht="55.2">
      <c r="A83" s="6" t="s">
        <v>304</v>
      </c>
      <c r="B83" s="8" t="s">
        <v>305</v>
      </c>
      <c r="C83" s="8"/>
      <c r="D83" s="9">
        <f t="shared" ref="D83:F84" si="35">D84</f>
        <v>19560</v>
      </c>
      <c r="E83" s="9">
        <f t="shared" si="35"/>
        <v>0</v>
      </c>
      <c r="F83" s="9">
        <f t="shared" si="35"/>
        <v>0</v>
      </c>
    </row>
    <row r="84" spans="1:6" s="12" customFormat="1" ht="27.6">
      <c r="A84" s="6" t="s">
        <v>32</v>
      </c>
      <c r="B84" s="8" t="s">
        <v>305</v>
      </c>
      <c r="C84" s="8">
        <v>200</v>
      </c>
      <c r="D84" s="9">
        <f t="shared" si="35"/>
        <v>19560</v>
      </c>
      <c r="E84" s="9">
        <f t="shared" si="35"/>
        <v>0</v>
      </c>
      <c r="F84" s="9">
        <f t="shared" si="35"/>
        <v>0</v>
      </c>
    </row>
    <row r="85" spans="1:6" s="12" customFormat="1" ht="27.6">
      <c r="A85" s="6" t="s">
        <v>17</v>
      </c>
      <c r="B85" s="8" t="s">
        <v>305</v>
      </c>
      <c r="C85" s="8">
        <v>240</v>
      </c>
      <c r="D85" s="9">
        <f>'Приложение 3'!G113</f>
        <v>19560</v>
      </c>
      <c r="E85" s="9">
        <f>'Приложение 3'!H113</f>
        <v>0</v>
      </c>
      <c r="F85" s="9">
        <f>'Приложение 3'!I113</f>
        <v>0</v>
      </c>
    </row>
    <row r="86" spans="1:6" s="12" customFormat="1" ht="55.2">
      <c r="A86" s="6" t="s">
        <v>306</v>
      </c>
      <c r="B86" s="8" t="s">
        <v>307</v>
      </c>
      <c r="C86" s="8"/>
      <c r="D86" s="9">
        <f t="shared" ref="D86:F87" si="36">D87</f>
        <v>1472.3</v>
      </c>
      <c r="E86" s="9">
        <f t="shared" si="36"/>
        <v>0</v>
      </c>
      <c r="F86" s="9">
        <f t="shared" si="36"/>
        <v>0</v>
      </c>
    </row>
    <row r="87" spans="1:6" s="12" customFormat="1" ht="27.6">
      <c r="A87" s="6" t="s">
        <v>32</v>
      </c>
      <c r="B87" s="8" t="s">
        <v>307</v>
      </c>
      <c r="C87" s="8">
        <v>200</v>
      </c>
      <c r="D87" s="9">
        <f t="shared" si="36"/>
        <v>1472.3</v>
      </c>
      <c r="E87" s="9">
        <f t="shared" si="36"/>
        <v>0</v>
      </c>
      <c r="F87" s="9">
        <f t="shared" si="36"/>
        <v>0</v>
      </c>
    </row>
    <row r="88" spans="1:6" s="12" customFormat="1" ht="27.6">
      <c r="A88" s="6" t="s">
        <v>17</v>
      </c>
      <c r="B88" s="8" t="s">
        <v>307</v>
      </c>
      <c r="C88" s="8">
        <v>240</v>
      </c>
      <c r="D88" s="9">
        <f>'Приложение 3'!G116</f>
        <v>1472.3</v>
      </c>
      <c r="E88" s="9">
        <f>'Приложение 3'!H116</f>
        <v>0</v>
      </c>
      <c r="F88" s="9">
        <f>'Приложение 3'!I116</f>
        <v>0</v>
      </c>
    </row>
    <row r="89" spans="1:6" ht="80.25" customHeight="1">
      <c r="A89" s="97" t="s">
        <v>168</v>
      </c>
      <c r="B89" s="98" t="s">
        <v>30</v>
      </c>
      <c r="C89" s="98"/>
      <c r="D89" s="99">
        <f>D90+D98+D102</f>
        <v>2500.6</v>
      </c>
      <c r="E89" s="99">
        <f>E90+E98+E102</f>
        <v>320</v>
      </c>
      <c r="F89" s="99">
        <f>F90+F98+F102</f>
        <v>459</v>
      </c>
    </row>
    <row r="90" spans="1:6">
      <c r="A90" s="6" t="s">
        <v>92</v>
      </c>
      <c r="B90" s="8" t="s">
        <v>31</v>
      </c>
      <c r="C90" s="8"/>
      <c r="D90" s="9">
        <f>D91</f>
        <v>100.6</v>
      </c>
      <c r="E90" s="9">
        <f t="shared" ref="E90:F92" si="37">E91</f>
        <v>80</v>
      </c>
      <c r="F90" s="9">
        <f t="shared" si="37"/>
        <v>90</v>
      </c>
    </row>
    <row r="91" spans="1:6" ht="36.6" customHeight="1">
      <c r="A91" s="6" t="s">
        <v>226</v>
      </c>
      <c r="B91" s="8" t="s">
        <v>245</v>
      </c>
      <c r="C91" s="8"/>
      <c r="D91" s="9">
        <f>D92+D96+D94</f>
        <v>100.6</v>
      </c>
      <c r="E91" s="9">
        <f t="shared" ref="E91:F91" si="38">E92+E96+E94</f>
        <v>80</v>
      </c>
      <c r="F91" s="9">
        <f t="shared" si="38"/>
        <v>90</v>
      </c>
    </row>
    <row r="92" spans="1:6" ht="27.6" hidden="1">
      <c r="A92" s="6" t="s">
        <v>32</v>
      </c>
      <c r="B92" s="8" t="s">
        <v>93</v>
      </c>
      <c r="C92" s="8">
        <v>200</v>
      </c>
      <c r="D92" s="9">
        <f>D93</f>
        <v>0</v>
      </c>
      <c r="E92" s="9">
        <f t="shared" si="37"/>
        <v>0</v>
      </c>
      <c r="F92" s="9">
        <f t="shared" si="37"/>
        <v>0</v>
      </c>
    </row>
    <row r="93" spans="1:6" ht="27" hidden="1" customHeight="1">
      <c r="A93" s="6" t="s">
        <v>17</v>
      </c>
      <c r="B93" s="8" t="s">
        <v>93</v>
      </c>
      <c r="C93" s="8">
        <v>240</v>
      </c>
      <c r="D93" s="9">
        <f>'Приложение 3'!G60</f>
        <v>0</v>
      </c>
      <c r="E93" s="9">
        <f>'Приложение 3'!H60</f>
        <v>0</v>
      </c>
      <c r="F93" s="9">
        <f>'Приложение 3'!I60</f>
        <v>0</v>
      </c>
    </row>
    <row r="94" spans="1:6" ht="27.6">
      <c r="A94" s="6" t="s">
        <v>57</v>
      </c>
      <c r="B94" s="8" t="s">
        <v>245</v>
      </c>
      <c r="C94" s="8">
        <v>600</v>
      </c>
      <c r="D94" s="9">
        <f>D95</f>
        <v>100.6</v>
      </c>
      <c r="E94" s="9">
        <f t="shared" ref="E94:F94" si="39">E95</f>
        <v>80</v>
      </c>
      <c r="F94" s="9">
        <f t="shared" si="39"/>
        <v>90</v>
      </c>
    </row>
    <row r="95" spans="1:6" ht="18.600000000000001" customHeight="1">
      <c r="A95" s="6" t="s">
        <v>58</v>
      </c>
      <c r="B95" s="8" t="s">
        <v>245</v>
      </c>
      <c r="C95" s="8">
        <v>610</v>
      </c>
      <c r="D95" s="9">
        <f>'Приложение 4'!F66</f>
        <v>100.6</v>
      </c>
      <c r="E95" s="9">
        <f>'Приложение 4'!G66</f>
        <v>80</v>
      </c>
      <c r="F95" s="9">
        <f>'Приложение 4'!H66</f>
        <v>90</v>
      </c>
    </row>
    <row r="96" spans="1:6" s="12" customFormat="1" hidden="1">
      <c r="A96" s="6" t="s">
        <v>18</v>
      </c>
      <c r="B96" s="8" t="s">
        <v>93</v>
      </c>
      <c r="C96" s="8">
        <v>800</v>
      </c>
      <c r="D96" s="9">
        <f>D97</f>
        <v>0</v>
      </c>
      <c r="E96" s="9">
        <f t="shared" ref="E96:F96" si="40">E97</f>
        <v>0</v>
      </c>
      <c r="F96" s="9">
        <f t="shared" si="40"/>
        <v>0</v>
      </c>
    </row>
    <row r="97" spans="1:6" s="12" customFormat="1" hidden="1">
      <c r="A97" s="6" t="s">
        <v>19</v>
      </c>
      <c r="B97" s="8" t="s">
        <v>93</v>
      </c>
      <c r="C97" s="8">
        <v>850</v>
      </c>
      <c r="D97" s="9">
        <f>'Приложение 3'!G64</f>
        <v>0</v>
      </c>
      <c r="E97" s="9">
        <f>'Приложение 3'!H64</f>
        <v>0</v>
      </c>
      <c r="F97" s="9">
        <f>'Приложение 3'!I64</f>
        <v>0</v>
      </c>
    </row>
    <row r="98" spans="1:6" ht="42.6" customHeight="1">
      <c r="A98" s="6" t="s">
        <v>259</v>
      </c>
      <c r="B98" s="8" t="s">
        <v>95</v>
      </c>
      <c r="C98" s="8"/>
      <c r="D98" s="9">
        <f>D99</f>
        <v>300</v>
      </c>
      <c r="E98" s="9">
        <f t="shared" ref="E98:F99" si="41">E99</f>
        <v>240</v>
      </c>
      <c r="F98" s="9">
        <f t="shared" si="41"/>
        <v>269</v>
      </c>
    </row>
    <row r="99" spans="1:6">
      <c r="A99" s="6" t="s">
        <v>29</v>
      </c>
      <c r="B99" s="8" t="s">
        <v>94</v>
      </c>
      <c r="C99" s="8"/>
      <c r="D99" s="9">
        <f>D100</f>
        <v>300</v>
      </c>
      <c r="E99" s="9">
        <f t="shared" si="41"/>
        <v>240</v>
      </c>
      <c r="F99" s="9">
        <f t="shared" si="41"/>
        <v>269</v>
      </c>
    </row>
    <row r="100" spans="1:6" ht="27.6">
      <c r="A100" s="6" t="s">
        <v>32</v>
      </c>
      <c r="B100" s="8" t="s">
        <v>94</v>
      </c>
      <c r="C100" s="8">
        <v>200</v>
      </c>
      <c r="D100" s="9">
        <f>D101</f>
        <v>300</v>
      </c>
      <c r="E100" s="9">
        <f>E101</f>
        <v>240</v>
      </c>
      <c r="F100" s="9">
        <f>F101</f>
        <v>269</v>
      </c>
    </row>
    <row r="101" spans="1:6" ht="27.6">
      <c r="A101" s="6" t="s">
        <v>17</v>
      </c>
      <c r="B101" s="8" t="s">
        <v>94</v>
      </c>
      <c r="C101" s="8">
        <v>240</v>
      </c>
      <c r="D101" s="9">
        <f>'Приложение 3'!G68+'Приложение 3'!G133+'Приложение 3'!G178</f>
        <v>300</v>
      </c>
      <c r="E101" s="9">
        <f>'Приложение 3'!H68+'Приложение 3'!H133</f>
        <v>240</v>
      </c>
      <c r="F101" s="9">
        <f>'Приложение 3'!I68+'Приложение 3'!I133</f>
        <v>269</v>
      </c>
    </row>
    <row r="102" spans="1:6" ht="41.4">
      <c r="A102" s="6" t="s">
        <v>155</v>
      </c>
      <c r="B102" s="8" t="s">
        <v>156</v>
      </c>
      <c r="C102" s="8"/>
      <c r="D102" s="9">
        <f>D103</f>
        <v>2100</v>
      </c>
      <c r="E102" s="9">
        <f t="shared" ref="E102:F102" si="42">E103</f>
        <v>0</v>
      </c>
      <c r="F102" s="9">
        <f t="shared" si="42"/>
        <v>100</v>
      </c>
    </row>
    <row r="103" spans="1:6" ht="27.6">
      <c r="A103" s="6" t="s">
        <v>226</v>
      </c>
      <c r="B103" s="8" t="s">
        <v>239</v>
      </c>
      <c r="C103" s="8"/>
      <c r="D103" s="9">
        <f>D104</f>
        <v>2100</v>
      </c>
      <c r="E103" s="9">
        <f>E104</f>
        <v>0</v>
      </c>
      <c r="F103" s="9">
        <f>F104</f>
        <v>100</v>
      </c>
    </row>
    <row r="104" spans="1:6" ht="30" customHeight="1">
      <c r="A104" s="6" t="s">
        <v>57</v>
      </c>
      <c r="B104" s="8" t="s">
        <v>239</v>
      </c>
      <c r="C104" s="8">
        <v>600</v>
      </c>
      <c r="D104" s="9">
        <f>D105</f>
        <v>2100</v>
      </c>
      <c r="E104" s="9">
        <f t="shared" ref="E104:F104" si="43">E105</f>
        <v>0</v>
      </c>
      <c r="F104" s="9">
        <f t="shared" si="43"/>
        <v>100</v>
      </c>
    </row>
    <row r="105" spans="1:6" ht="18" customHeight="1">
      <c r="A105" s="6" t="s">
        <v>58</v>
      </c>
      <c r="B105" s="8" t="s">
        <v>239</v>
      </c>
      <c r="C105" s="8">
        <v>610</v>
      </c>
      <c r="D105" s="9">
        <f>'Приложение 3'!G182</f>
        <v>2100</v>
      </c>
      <c r="E105" s="9">
        <f>'Приложение 3'!H182</f>
        <v>0</v>
      </c>
      <c r="F105" s="9">
        <f>'Приложение 3'!I182</f>
        <v>100</v>
      </c>
    </row>
    <row r="106" spans="1:6" ht="63" customHeight="1">
      <c r="A106" s="97" t="s">
        <v>170</v>
      </c>
      <c r="B106" s="98" t="s">
        <v>46</v>
      </c>
      <c r="C106" s="98"/>
      <c r="D106" s="99">
        <f>D107+D117+D125</f>
        <v>4886</v>
      </c>
      <c r="E106" s="99">
        <f>E107+E117+E125</f>
        <v>3415.4</v>
      </c>
      <c r="F106" s="99">
        <f>F107+F117+F125</f>
        <v>3455.4</v>
      </c>
    </row>
    <row r="107" spans="1:6" ht="33.75" customHeight="1">
      <c r="A107" s="72" t="s">
        <v>126</v>
      </c>
      <c r="B107" s="73" t="s">
        <v>47</v>
      </c>
      <c r="C107" s="73"/>
      <c r="D107" s="75">
        <f>D108</f>
        <v>3370.6</v>
      </c>
      <c r="E107" s="75">
        <f t="shared" ref="E107:F110" si="44">E108</f>
        <v>3380</v>
      </c>
      <c r="F107" s="75">
        <f t="shared" si="44"/>
        <v>3420</v>
      </c>
    </row>
    <row r="108" spans="1:6">
      <c r="A108" s="6" t="s">
        <v>127</v>
      </c>
      <c r="B108" s="8" t="s">
        <v>48</v>
      </c>
      <c r="C108" s="8"/>
      <c r="D108" s="9">
        <f>D109+D114</f>
        <v>3370.6</v>
      </c>
      <c r="E108" s="9">
        <f t="shared" ref="E108:F108" si="45">E109+E114</f>
        <v>3380</v>
      </c>
      <c r="F108" s="9">
        <f t="shared" si="45"/>
        <v>3420</v>
      </c>
    </row>
    <row r="109" spans="1:6" ht="27.6">
      <c r="A109" s="6" t="s">
        <v>226</v>
      </c>
      <c r="B109" s="8" t="s">
        <v>235</v>
      </c>
      <c r="C109" s="8"/>
      <c r="D109" s="9">
        <f>D110+D112</f>
        <v>3370.6</v>
      </c>
      <c r="E109" s="9">
        <f t="shared" ref="E109:F109" si="46">E110+E112</f>
        <v>3380</v>
      </c>
      <c r="F109" s="9">
        <f t="shared" si="46"/>
        <v>3420</v>
      </c>
    </row>
    <row r="110" spans="1:6" ht="27.6" hidden="1">
      <c r="A110" s="6" t="s">
        <v>32</v>
      </c>
      <c r="B110" s="8" t="s">
        <v>128</v>
      </c>
      <c r="C110" s="8">
        <v>200</v>
      </c>
      <c r="D110" s="9">
        <f>D111</f>
        <v>0</v>
      </c>
      <c r="E110" s="9">
        <f t="shared" si="44"/>
        <v>0</v>
      </c>
      <c r="F110" s="9">
        <f t="shared" si="44"/>
        <v>0</v>
      </c>
    </row>
    <row r="111" spans="1:6" ht="27.6" hidden="1">
      <c r="A111" s="6" t="s">
        <v>17</v>
      </c>
      <c r="B111" s="8" t="s">
        <v>128</v>
      </c>
      <c r="C111" s="8">
        <v>240</v>
      </c>
      <c r="D111" s="9">
        <f>'Приложение 3'!G219</f>
        <v>0</v>
      </c>
      <c r="E111" s="9">
        <f>'Приложение 3'!H219</f>
        <v>0</v>
      </c>
      <c r="F111" s="9">
        <f>'Приложение 3'!I219</f>
        <v>0</v>
      </c>
    </row>
    <row r="112" spans="1:6" ht="27.6">
      <c r="A112" s="6" t="s">
        <v>57</v>
      </c>
      <c r="B112" s="8" t="s">
        <v>235</v>
      </c>
      <c r="C112" s="8">
        <v>600</v>
      </c>
      <c r="D112" s="9">
        <f>D113</f>
        <v>3370.6</v>
      </c>
      <c r="E112" s="9">
        <f t="shared" ref="E112:F112" si="47">E113</f>
        <v>3380</v>
      </c>
      <c r="F112" s="9">
        <f t="shared" si="47"/>
        <v>3420</v>
      </c>
    </row>
    <row r="113" spans="1:6" ht="18" customHeight="1">
      <c r="A113" s="6" t="s">
        <v>58</v>
      </c>
      <c r="B113" s="8" t="s">
        <v>235</v>
      </c>
      <c r="C113" s="8">
        <v>610</v>
      </c>
      <c r="D113" s="9">
        <f>'Приложение 4'!F221</f>
        <v>3370.6</v>
      </c>
      <c r="E113" s="9">
        <f>'Приложение 4'!G221</f>
        <v>3380</v>
      </c>
      <c r="F113" s="9">
        <f>'Приложение 4'!H221</f>
        <v>3420</v>
      </c>
    </row>
    <row r="114" spans="1:6" ht="19.2" hidden="1" customHeight="1">
      <c r="A114" s="6" t="s">
        <v>29</v>
      </c>
      <c r="B114" s="8" t="s">
        <v>128</v>
      </c>
      <c r="C114" s="8"/>
      <c r="D114" s="9">
        <f>D115</f>
        <v>0</v>
      </c>
      <c r="E114" s="9">
        <f t="shared" ref="E114:F115" si="48">E115</f>
        <v>0</v>
      </c>
      <c r="F114" s="9">
        <f t="shared" si="48"/>
        <v>0</v>
      </c>
    </row>
    <row r="115" spans="1:6" ht="27.6" hidden="1">
      <c r="A115" s="6" t="s">
        <v>32</v>
      </c>
      <c r="B115" s="8" t="s">
        <v>128</v>
      </c>
      <c r="C115" s="8">
        <v>200</v>
      </c>
      <c r="D115" s="9">
        <f>D116</f>
        <v>0</v>
      </c>
      <c r="E115" s="9">
        <f t="shared" si="48"/>
        <v>0</v>
      </c>
      <c r="F115" s="9">
        <f t="shared" si="48"/>
        <v>0</v>
      </c>
    </row>
    <row r="116" spans="1:6" ht="29.4" hidden="1" customHeight="1">
      <c r="A116" s="6" t="s">
        <v>17</v>
      </c>
      <c r="B116" s="8" t="s">
        <v>128</v>
      </c>
      <c r="C116" s="8">
        <v>240</v>
      </c>
      <c r="D116" s="9">
        <f>'Приложение 3'!G224</f>
        <v>0</v>
      </c>
      <c r="E116" s="9">
        <f>'Приложение 3'!H224</f>
        <v>0</v>
      </c>
      <c r="F116" s="9">
        <f>'Приложение 3'!I224</f>
        <v>0</v>
      </c>
    </row>
    <row r="117" spans="1:6" ht="27.6">
      <c r="A117" s="72" t="s">
        <v>129</v>
      </c>
      <c r="B117" s="73" t="s">
        <v>49</v>
      </c>
      <c r="C117" s="73"/>
      <c r="D117" s="75">
        <f>D118</f>
        <v>1035.4000000000001</v>
      </c>
      <c r="E117" s="75">
        <f t="shared" ref="E117:F123" si="49">E118</f>
        <v>35.4</v>
      </c>
      <c r="F117" s="75">
        <f t="shared" si="49"/>
        <v>35.4</v>
      </c>
    </row>
    <row r="118" spans="1:6">
      <c r="A118" s="6" t="s">
        <v>130</v>
      </c>
      <c r="B118" s="8" t="s">
        <v>50</v>
      </c>
      <c r="C118" s="8"/>
      <c r="D118" s="9">
        <f>D119+D122</f>
        <v>1035.4000000000001</v>
      </c>
      <c r="E118" s="9">
        <f t="shared" ref="E118:F118" si="50">E119+E122</f>
        <v>35.4</v>
      </c>
      <c r="F118" s="9">
        <f t="shared" si="50"/>
        <v>35.4</v>
      </c>
    </row>
    <row r="119" spans="1:6" ht="27.6">
      <c r="A119" s="6" t="s">
        <v>234</v>
      </c>
      <c r="B119" s="8" t="s">
        <v>233</v>
      </c>
      <c r="C119" s="8"/>
      <c r="D119" s="9">
        <f>D120</f>
        <v>35.4</v>
      </c>
      <c r="E119" s="9">
        <f t="shared" si="49"/>
        <v>35.4</v>
      </c>
      <c r="F119" s="9">
        <f t="shared" si="49"/>
        <v>35.4</v>
      </c>
    </row>
    <row r="120" spans="1:6" s="12" customFormat="1" ht="27.6">
      <c r="A120" s="6" t="s">
        <v>32</v>
      </c>
      <c r="B120" s="8" t="s">
        <v>233</v>
      </c>
      <c r="C120" s="8">
        <v>200</v>
      </c>
      <c r="D120" s="9">
        <f>D121</f>
        <v>35.4</v>
      </c>
      <c r="E120" s="9">
        <f>E121</f>
        <v>35.4</v>
      </c>
      <c r="F120" s="9">
        <f>F121</f>
        <v>35.4</v>
      </c>
    </row>
    <row r="121" spans="1:6" s="12" customFormat="1" ht="27.6">
      <c r="A121" s="6" t="s">
        <v>17</v>
      </c>
      <c r="B121" s="8" t="s">
        <v>233</v>
      </c>
      <c r="C121" s="8">
        <v>240</v>
      </c>
      <c r="D121" s="9">
        <f>'Приложение 3'!G229</f>
        <v>35.4</v>
      </c>
      <c r="E121" s="9">
        <f>'Приложение 3'!H229</f>
        <v>35.4</v>
      </c>
      <c r="F121" s="9">
        <f>'Приложение 3'!I229</f>
        <v>35.4</v>
      </c>
    </row>
    <row r="122" spans="1:6" s="12" customFormat="1" ht="27.6">
      <c r="A122" s="6" t="s">
        <v>226</v>
      </c>
      <c r="B122" s="8" t="s">
        <v>232</v>
      </c>
      <c r="C122" s="8"/>
      <c r="D122" s="9">
        <f>D123</f>
        <v>1000</v>
      </c>
      <c r="E122" s="9">
        <f t="shared" ref="E122:F122" si="51">E123</f>
        <v>0</v>
      </c>
      <c r="F122" s="9">
        <f t="shared" si="51"/>
        <v>0</v>
      </c>
    </row>
    <row r="123" spans="1:6" ht="27.6">
      <c r="A123" s="6" t="s">
        <v>57</v>
      </c>
      <c r="B123" s="8" t="s">
        <v>232</v>
      </c>
      <c r="C123" s="8">
        <v>600</v>
      </c>
      <c r="D123" s="9">
        <f>D124</f>
        <v>1000</v>
      </c>
      <c r="E123" s="9">
        <f t="shared" si="49"/>
        <v>0</v>
      </c>
      <c r="F123" s="9">
        <f t="shared" si="49"/>
        <v>0</v>
      </c>
    </row>
    <row r="124" spans="1:6">
      <c r="A124" s="6" t="s">
        <v>58</v>
      </c>
      <c r="B124" s="8" t="s">
        <v>232</v>
      </c>
      <c r="C124" s="8">
        <v>610</v>
      </c>
      <c r="D124" s="9">
        <f>'Приложение 3'!G232</f>
        <v>1000</v>
      </c>
      <c r="E124" s="9">
        <f>'Приложение 3'!H232</f>
        <v>0</v>
      </c>
      <c r="F124" s="9">
        <f>'Приложение 3'!I232</f>
        <v>0</v>
      </c>
    </row>
    <row r="125" spans="1:6" ht="27.6">
      <c r="A125" s="72" t="s">
        <v>131</v>
      </c>
      <c r="B125" s="73" t="s">
        <v>51</v>
      </c>
      <c r="C125" s="73"/>
      <c r="D125" s="75">
        <f>D126</f>
        <v>480</v>
      </c>
      <c r="E125" s="75">
        <f t="shared" ref="E125:F131" si="52">E126</f>
        <v>0</v>
      </c>
      <c r="F125" s="75">
        <f t="shared" si="52"/>
        <v>0</v>
      </c>
    </row>
    <row r="126" spans="1:6" ht="21" customHeight="1">
      <c r="A126" s="6" t="s">
        <v>132</v>
      </c>
      <c r="B126" s="8" t="s">
        <v>52</v>
      </c>
      <c r="C126" s="8"/>
      <c r="D126" s="9">
        <f>D127+D130</f>
        <v>480</v>
      </c>
      <c r="E126" s="9">
        <f>E130</f>
        <v>0</v>
      </c>
      <c r="F126" s="9">
        <f>F130</f>
        <v>0</v>
      </c>
    </row>
    <row r="127" spans="1:6" ht="33.6" hidden="1" customHeight="1">
      <c r="A127" s="66" t="s">
        <v>284</v>
      </c>
      <c r="B127" s="67" t="s">
        <v>283</v>
      </c>
      <c r="C127" s="67"/>
      <c r="D127" s="69">
        <f>D128</f>
        <v>0</v>
      </c>
      <c r="E127" s="69">
        <f t="shared" ref="E127:F127" si="53">E128</f>
        <v>0</v>
      </c>
      <c r="F127" s="69">
        <f t="shared" si="53"/>
        <v>0</v>
      </c>
    </row>
    <row r="128" spans="1:6" ht="31.2" hidden="1" customHeight="1">
      <c r="A128" s="66" t="s">
        <v>32</v>
      </c>
      <c r="B128" s="67" t="s">
        <v>283</v>
      </c>
      <c r="C128" s="67">
        <v>200</v>
      </c>
      <c r="D128" s="69">
        <f>D129</f>
        <v>0</v>
      </c>
      <c r="E128" s="69">
        <f t="shared" ref="E128:F128" si="54">E129</f>
        <v>0</v>
      </c>
      <c r="F128" s="69">
        <f t="shared" si="54"/>
        <v>0</v>
      </c>
    </row>
    <row r="129" spans="1:6" ht="30" hidden="1" customHeight="1">
      <c r="A129" s="66" t="s">
        <v>17</v>
      </c>
      <c r="B129" s="67" t="s">
        <v>283</v>
      </c>
      <c r="C129" s="67">
        <v>240</v>
      </c>
      <c r="D129" s="69">
        <f>'Приложение 3'!G237</f>
        <v>0</v>
      </c>
      <c r="E129" s="69">
        <v>0</v>
      </c>
      <c r="F129" s="69">
        <v>0</v>
      </c>
    </row>
    <row r="130" spans="1:6" ht="27.6">
      <c r="A130" s="6" t="s">
        <v>226</v>
      </c>
      <c r="B130" s="8" t="s">
        <v>231</v>
      </c>
      <c r="C130" s="8"/>
      <c r="D130" s="9">
        <f>D131</f>
        <v>480</v>
      </c>
      <c r="E130" s="9">
        <f t="shared" si="52"/>
        <v>0</v>
      </c>
      <c r="F130" s="9">
        <f t="shared" si="52"/>
        <v>0</v>
      </c>
    </row>
    <row r="131" spans="1:6" ht="27.6">
      <c r="A131" s="6" t="s">
        <v>57</v>
      </c>
      <c r="B131" s="8" t="s">
        <v>231</v>
      </c>
      <c r="C131" s="8">
        <v>600</v>
      </c>
      <c r="D131" s="9">
        <f>D132</f>
        <v>480</v>
      </c>
      <c r="E131" s="9">
        <f t="shared" si="52"/>
        <v>0</v>
      </c>
      <c r="F131" s="9">
        <f t="shared" si="52"/>
        <v>0</v>
      </c>
    </row>
    <row r="132" spans="1:6">
      <c r="A132" s="6" t="s">
        <v>58</v>
      </c>
      <c r="B132" s="8" t="s">
        <v>231</v>
      </c>
      <c r="C132" s="8">
        <v>610</v>
      </c>
      <c r="D132" s="9">
        <f>'Приложение 3'!G240</f>
        <v>480</v>
      </c>
      <c r="E132" s="9">
        <f>'Приложение 3'!H240</f>
        <v>0</v>
      </c>
      <c r="F132" s="9">
        <f>'Приложение 3'!I240</f>
        <v>0</v>
      </c>
    </row>
    <row r="133" spans="1:6" ht="41.4">
      <c r="A133" s="97" t="s">
        <v>171</v>
      </c>
      <c r="B133" s="98" t="s">
        <v>54</v>
      </c>
      <c r="C133" s="98"/>
      <c r="D133" s="99">
        <f>D134+D160</f>
        <v>29347.300000000003</v>
      </c>
      <c r="E133" s="99">
        <f>E134+E160</f>
        <v>23785</v>
      </c>
      <c r="F133" s="99">
        <f>F134+F160</f>
        <v>24002</v>
      </c>
    </row>
    <row r="134" spans="1:6" ht="27.6">
      <c r="A134" s="72" t="s">
        <v>134</v>
      </c>
      <c r="B134" s="73" t="s">
        <v>55</v>
      </c>
      <c r="C134" s="73"/>
      <c r="D134" s="75">
        <f>D135+D139+D149+D143+D156</f>
        <v>22280.7</v>
      </c>
      <c r="E134" s="75">
        <f t="shared" ref="E134:F134" si="55">E135+E139+E149+E143+E156</f>
        <v>16650</v>
      </c>
      <c r="F134" s="75">
        <f t="shared" si="55"/>
        <v>16800</v>
      </c>
    </row>
    <row r="135" spans="1:6" ht="41.4">
      <c r="A135" s="6" t="s">
        <v>135</v>
      </c>
      <c r="B135" s="8" t="s">
        <v>56</v>
      </c>
      <c r="C135" s="8"/>
      <c r="D135" s="9">
        <f>D136</f>
        <v>16500.900000000001</v>
      </c>
      <c r="E135" s="9">
        <f t="shared" ref="E135:F137" si="56">E136</f>
        <v>16650</v>
      </c>
      <c r="F135" s="9">
        <f t="shared" si="56"/>
        <v>16800</v>
      </c>
    </row>
    <row r="136" spans="1:6" ht="27.6">
      <c r="A136" s="6" t="s">
        <v>226</v>
      </c>
      <c r="B136" s="8" t="s">
        <v>230</v>
      </c>
      <c r="C136" s="8"/>
      <c r="D136" s="9">
        <f>D137</f>
        <v>16500.900000000001</v>
      </c>
      <c r="E136" s="9">
        <f t="shared" si="56"/>
        <v>16650</v>
      </c>
      <c r="F136" s="9">
        <f t="shared" si="56"/>
        <v>16800</v>
      </c>
    </row>
    <row r="137" spans="1:6" ht="27.6">
      <c r="A137" s="6" t="s">
        <v>57</v>
      </c>
      <c r="B137" s="8" t="s">
        <v>230</v>
      </c>
      <c r="C137" s="8">
        <v>600</v>
      </c>
      <c r="D137" s="9">
        <f>D138</f>
        <v>16500.900000000001</v>
      </c>
      <c r="E137" s="9">
        <f t="shared" si="56"/>
        <v>16650</v>
      </c>
      <c r="F137" s="9">
        <f t="shared" si="56"/>
        <v>16800</v>
      </c>
    </row>
    <row r="138" spans="1:6" ht="17.399999999999999" customHeight="1">
      <c r="A138" s="6" t="s">
        <v>58</v>
      </c>
      <c r="B138" s="8" t="s">
        <v>230</v>
      </c>
      <c r="C138" s="8">
        <v>620</v>
      </c>
      <c r="D138" s="9">
        <f>'Приложение 3'!G293</f>
        <v>16500.900000000001</v>
      </c>
      <c r="E138" s="9">
        <f>'Приложение 3'!H293</f>
        <v>16650</v>
      </c>
      <c r="F138" s="9">
        <f>'Приложение 3'!I293</f>
        <v>16800</v>
      </c>
    </row>
    <row r="139" spans="1:6" ht="27.6">
      <c r="A139" s="6" t="s">
        <v>182</v>
      </c>
      <c r="B139" s="8" t="s">
        <v>59</v>
      </c>
      <c r="C139" s="8"/>
      <c r="D139" s="9">
        <f>D140</f>
        <v>380</v>
      </c>
      <c r="E139" s="9">
        <f t="shared" ref="E139:F139" si="57">E140</f>
        <v>0</v>
      </c>
      <c r="F139" s="9">
        <f t="shared" si="57"/>
        <v>0</v>
      </c>
    </row>
    <row r="140" spans="1:6" ht="27.6">
      <c r="A140" s="6" t="s">
        <v>229</v>
      </c>
      <c r="B140" s="8" t="s">
        <v>228</v>
      </c>
      <c r="C140" s="8"/>
      <c r="D140" s="9">
        <f>D141</f>
        <v>380</v>
      </c>
      <c r="E140" s="9">
        <f t="shared" ref="E140:F141" si="58">E141</f>
        <v>0</v>
      </c>
      <c r="F140" s="9">
        <f t="shared" si="58"/>
        <v>0</v>
      </c>
    </row>
    <row r="141" spans="1:6" ht="27.6">
      <c r="A141" s="6" t="s">
        <v>57</v>
      </c>
      <c r="B141" s="8" t="s">
        <v>228</v>
      </c>
      <c r="C141" s="8">
        <v>600</v>
      </c>
      <c r="D141" s="9">
        <f>D142</f>
        <v>380</v>
      </c>
      <c r="E141" s="9">
        <f t="shared" si="58"/>
        <v>0</v>
      </c>
      <c r="F141" s="9">
        <f t="shared" si="58"/>
        <v>0</v>
      </c>
    </row>
    <row r="142" spans="1:6">
      <c r="A142" s="6" t="s">
        <v>58</v>
      </c>
      <c r="B142" s="8" t="s">
        <v>228</v>
      </c>
      <c r="C142" s="8">
        <v>620</v>
      </c>
      <c r="D142" s="9">
        <f>'Приложение 3'!G297</f>
        <v>380</v>
      </c>
      <c r="E142" s="9">
        <f>'Приложение 3'!H297</f>
        <v>0</v>
      </c>
      <c r="F142" s="9">
        <f>'Приложение 3'!I297</f>
        <v>0</v>
      </c>
    </row>
    <row r="143" spans="1:6" s="12" customFormat="1" ht="63.75" hidden="1" customHeight="1">
      <c r="A143" s="6" t="s">
        <v>216</v>
      </c>
      <c r="B143" s="8" t="s">
        <v>215</v>
      </c>
      <c r="C143" s="8"/>
      <c r="D143" s="9">
        <f>D144</f>
        <v>0</v>
      </c>
      <c r="E143" s="9">
        <f t="shared" ref="E143:F147" si="59">E144</f>
        <v>0</v>
      </c>
      <c r="F143" s="9">
        <f t="shared" si="59"/>
        <v>0</v>
      </c>
    </row>
    <row r="144" spans="1:6" s="12" customFormat="1" ht="41.4" hidden="1">
      <c r="A144" s="6" t="s">
        <v>209</v>
      </c>
      <c r="B144" s="8" t="s">
        <v>215</v>
      </c>
      <c r="C144" s="8"/>
      <c r="D144" s="9">
        <f>D145+D147</f>
        <v>0</v>
      </c>
      <c r="E144" s="9">
        <f>E147</f>
        <v>0</v>
      </c>
      <c r="F144" s="9">
        <f>F147</f>
        <v>0</v>
      </c>
    </row>
    <row r="145" spans="1:6" s="12" customFormat="1" ht="27.6" hidden="1">
      <c r="A145" s="6" t="s">
        <v>32</v>
      </c>
      <c r="B145" s="8" t="s">
        <v>215</v>
      </c>
      <c r="C145" s="8">
        <v>200</v>
      </c>
      <c r="D145" s="9">
        <f>D146</f>
        <v>0</v>
      </c>
      <c r="E145" s="9">
        <f t="shared" ref="E145:F145" si="60">E146</f>
        <v>0</v>
      </c>
      <c r="F145" s="9">
        <f t="shared" si="60"/>
        <v>0</v>
      </c>
    </row>
    <row r="146" spans="1:6" s="12" customFormat="1" ht="27.6" hidden="1">
      <c r="A146" s="6" t="s">
        <v>17</v>
      </c>
      <c r="B146" s="8" t="s">
        <v>215</v>
      </c>
      <c r="C146" s="8">
        <v>240</v>
      </c>
      <c r="D146" s="9">
        <f>'Приложение 3'!G301</f>
        <v>0</v>
      </c>
      <c r="E146" s="9"/>
      <c r="F146" s="9"/>
    </row>
    <row r="147" spans="1:6" s="12" customFormat="1" ht="27.6" hidden="1">
      <c r="A147" s="6" t="s">
        <v>57</v>
      </c>
      <c r="B147" s="8" t="s">
        <v>215</v>
      </c>
      <c r="C147" s="8">
        <v>600</v>
      </c>
      <c r="D147" s="9">
        <f>D148</f>
        <v>0</v>
      </c>
      <c r="E147" s="9">
        <f t="shared" si="59"/>
        <v>0</v>
      </c>
      <c r="F147" s="9">
        <f t="shared" si="59"/>
        <v>0</v>
      </c>
    </row>
    <row r="148" spans="1:6" s="12" customFormat="1" hidden="1">
      <c r="A148" s="6" t="s">
        <v>58</v>
      </c>
      <c r="B148" s="8" t="s">
        <v>215</v>
      </c>
      <c r="C148" s="8">
        <v>610</v>
      </c>
      <c r="D148" s="9">
        <f>'Приложение 3'!G303</f>
        <v>0</v>
      </c>
      <c r="E148" s="9">
        <f>'Приложение 3'!H303</f>
        <v>0</v>
      </c>
      <c r="F148" s="9">
        <f>'Приложение 3'!I303</f>
        <v>0</v>
      </c>
    </row>
    <row r="149" spans="1:6" ht="27.6">
      <c r="A149" s="6" t="s">
        <v>136</v>
      </c>
      <c r="B149" s="8" t="s">
        <v>137</v>
      </c>
      <c r="C149" s="8"/>
      <c r="D149" s="9">
        <f>D150+D153</f>
        <v>5399.8</v>
      </c>
      <c r="E149" s="9">
        <f t="shared" ref="E149:F149" si="61">E150+E153</f>
        <v>0</v>
      </c>
      <c r="F149" s="9">
        <f t="shared" si="61"/>
        <v>0</v>
      </c>
    </row>
    <row r="150" spans="1:6" ht="45.6" customHeight="1">
      <c r="A150" s="6" t="s">
        <v>181</v>
      </c>
      <c r="B150" s="8" t="s">
        <v>153</v>
      </c>
      <c r="C150" s="8"/>
      <c r="D150" s="9">
        <f>D151</f>
        <v>5021.8</v>
      </c>
      <c r="E150" s="9">
        <f t="shared" ref="E150:F151" si="62">E151</f>
        <v>0</v>
      </c>
      <c r="F150" s="9">
        <f t="shared" si="62"/>
        <v>0</v>
      </c>
    </row>
    <row r="151" spans="1:6" ht="27.6">
      <c r="A151" s="6" t="s">
        <v>57</v>
      </c>
      <c r="B151" s="8" t="s">
        <v>153</v>
      </c>
      <c r="C151" s="8">
        <v>600</v>
      </c>
      <c r="D151" s="9">
        <f>D152</f>
        <v>5021.8</v>
      </c>
      <c r="E151" s="9">
        <f t="shared" si="62"/>
        <v>0</v>
      </c>
      <c r="F151" s="9">
        <f t="shared" si="62"/>
        <v>0</v>
      </c>
    </row>
    <row r="152" spans="1:6">
      <c r="A152" s="6" t="s">
        <v>58</v>
      </c>
      <c r="B152" s="8" t="s">
        <v>153</v>
      </c>
      <c r="C152" s="8">
        <v>620</v>
      </c>
      <c r="D152" s="9">
        <f>'Приложение 3'!G307</f>
        <v>5021.8</v>
      </c>
      <c r="E152" s="9">
        <f>'Приложение 3'!H307</f>
        <v>0</v>
      </c>
      <c r="F152" s="9">
        <f>'Приложение 3'!I307</f>
        <v>0</v>
      </c>
    </row>
    <row r="153" spans="1:6" ht="48.6" customHeight="1">
      <c r="A153" s="6" t="s">
        <v>268</v>
      </c>
      <c r="B153" s="8" t="s">
        <v>154</v>
      </c>
      <c r="C153" s="8"/>
      <c r="D153" s="9">
        <f>D154</f>
        <v>378</v>
      </c>
      <c r="E153" s="9">
        <f t="shared" ref="E153:F154" si="63">E154</f>
        <v>0</v>
      </c>
      <c r="F153" s="9">
        <f t="shared" si="63"/>
        <v>0</v>
      </c>
    </row>
    <row r="154" spans="1:6" ht="27.6">
      <c r="A154" s="6" t="s">
        <v>57</v>
      </c>
      <c r="B154" s="8" t="s">
        <v>154</v>
      </c>
      <c r="C154" s="8">
        <v>600</v>
      </c>
      <c r="D154" s="9">
        <f>D155</f>
        <v>378</v>
      </c>
      <c r="E154" s="9">
        <f t="shared" si="63"/>
        <v>0</v>
      </c>
      <c r="F154" s="9">
        <f t="shared" si="63"/>
        <v>0</v>
      </c>
    </row>
    <row r="155" spans="1:6">
      <c r="A155" s="6" t="s">
        <v>58</v>
      </c>
      <c r="B155" s="8" t="s">
        <v>154</v>
      </c>
      <c r="C155" s="8">
        <v>620</v>
      </c>
      <c r="D155" s="9">
        <f>'Приложение 3'!G310</f>
        <v>378</v>
      </c>
      <c r="E155" s="9">
        <f>'Приложение 3'!H310</f>
        <v>0</v>
      </c>
      <c r="F155" s="9">
        <f>'Приложение 3'!I310</f>
        <v>0</v>
      </c>
    </row>
    <row r="156" spans="1:6" ht="45.6" hidden="1" customHeight="1">
      <c r="A156" s="66" t="s">
        <v>272</v>
      </c>
      <c r="B156" s="67" t="s">
        <v>271</v>
      </c>
      <c r="C156" s="67"/>
      <c r="D156" s="69">
        <f>D157</f>
        <v>0</v>
      </c>
      <c r="E156" s="69">
        <f t="shared" ref="E156:F158" si="64">E157</f>
        <v>0</v>
      </c>
      <c r="F156" s="69">
        <f t="shared" si="64"/>
        <v>0</v>
      </c>
    </row>
    <row r="157" spans="1:6" ht="34.200000000000003" hidden="1" customHeight="1">
      <c r="A157" s="66" t="s">
        <v>250</v>
      </c>
      <c r="B157" s="67" t="s">
        <v>273</v>
      </c>
      <c r="C157" s="67"/>
      <c r="D157" s="69">
        <f>D158</f>
        <v>0</v>
      </c>
      <c r="E157" s="69">
        <f t="shared" si="64"/>
        <v>0</v>
      </c>
      <c r="F157" s="69">
        <f t="shared" si="64"/>
        <v>0</v>
      </c>
    </row>
    <row r="158" spans="1:6" ht="27.6" hidden="1">
      <c r="A158" s="66" t="s">
        <v>57</v>
      </c>
      <c r="B158" s="67" t="s">
        <v>273</v>
      </c>
      <c r="C158" s="67">
        <v>600</v>
      </c>
      <c r="D158" s="69">
        <f>D159</f>
        <v>0</v>
      </c>
      <c r="E158" s="69">
        <f t="shared" si="64"/>
        <v>0</v>
      </c>
      <c r="F158" s="69">
        <f t="shared" si="64"/>
        <v>0</v>
      </c>
    </row>
    <row r="159" spans="1:6" ht="18.600000000000001" hidden="1" customHeight="1">
      <c r="A159" s="66" t="s">
        <v>58</v>
      </c>
      <c r="B159" s="67" t="s">
        <v>273</v>
      </c>
      <c r="C159" s="67">
        <v>620</v>
      </c>
      <c r="D159" s="69">
        <f>'Приложение 3'!G314</f>
        <v>0</v>
      </c>
      <c r="E159" s="69">
        <f>'Приложение 3'!H314</f>
        <v>0</v>
      </c>
      <c r="F159" s="69">
        <f>'Приложение 3'!I314</f>
        <v>0</v>
      </c>
    </row>
    <row r="160" spans="1:6" ht="44.4" customHeight="1">
      <c r="A160" s="72" t="s">
        <v>172</v>
      </c>
      <c r="B160" s="73" t="s">
        <v>62</v>
      </c>
      <c r="C160" s="73"/>
      <c r="D160" s="75">
        <f>D161</f>
        <v>7066.6</v>
      </c>
      <c r="E160" s="75">
        <f t="shared" ref="E160:F160" si="65">E161</f>
        <v>7135</v>
      </c>
      <c r="F160" s="75">
        <f t="shared" si="65"/>
        <v>7202</v>
      </c>
    </row>
    <row r="161" spans="1:6" ht="41.4">
      <c r="A161" s="6" t="s">
        <v>140</v>
      </c>
      <c r="B161" s="8" t="s">
        <v>63</v>
      </c>
      <c r="C161" s="8"/>
      <c r="D161" s="9">
        <f>D162+D165+D168</f>
        <v>7066.6</v>
      </c>
      <c r="E161" s="9">
        <f t="shared" ref="E161:F161" si="66">E162+E165+E168</f>
        <v>7135</v>
      </c>
      <c r="F161" s="9">
        <f t="shared" si="66"/>
        <v>7202</v>
      </c>
    </row>
    <row r="162" spans="1:6" ht="27.6">
      <c r="A162" s="6" t="s">
        <v>226</v>
      </c>
      <c r="B162" s="8" t="s">
        <v>227</v>
      </c>
      <c r="C162" s="8"/>
      <c r="D162" s="9">
        <f>D163</f>
        <v>7066.6</v>
      </c>
      <c r="E162" s="9">
        <f t="shared" ref="E162:F163" si="67">E163</f>
        <v>7135</v>
      </c>
      <c r="F162" s="9">
        <f t="shared" si="67"/>
        <v>7202</v>
      </c>
    </row>
    <row r="163" spans="1:6" ht="27.6">
      <c r="A163" s="6" t="s">
        <v>57</v>
      </c>
      <c r="B163" s="8" t="s">
        <v>227</v>
      </c>
      <c r="C163" s="8">
        <v>600</v>
      </c>
      <c r="D163" s="9">
        <f>D164</f>
        <v>7066.6</v>
      </c>
      <c r="E163" s="9">
        <f t="shared" si="67"/>
        <v>7135</v>
      </c>
      <c r="F163" s="9">
        <f t="shared" si="67"/>
        <v>7202</v>
      </c>
    </row>
    <row r="164" spans="1:6" ht="19.8" customHeight="1">
      <c r="A164" s="6" t="s">
        <v>58</v>
      </c>
      <c r="B164" s="8" t="s">
        <v>227</v>
      </c>
      <c r="C164" s="8">
        <v>610</v>
      </c>
      <c r="D164" s="9">
        <f>'Приложение 3'!G340</f>
        <v>7066.6</v>
      </c>
      <c r="E164" s="9">
        <f>'Приложение 3'!H340</f>
        <v>7135</v>
      </c>
      <c r="F164" s="9">
        <f>'Приложение 3'!I340</f>
        <v>7202</v>
      </c>
    </row>
    <row r="165" spans="1:6" s="12" customFormat="1" ht="27.6" hidden="1">
      <c r="A165" s="6" t="s">
        <v>204</v>
      </c>
      <c r="B165" s="8" t="s">
        <v>203</v>
      </c>
      <c r="C165" s="8"/>
      <c r="D165" s="9">
        <f>D166</f>
        <v>0</v>
      </c>
      <c r="E165" s="9">
        <f t="shared" ref="E165:F166" si="68">E166</f>
        <v>0</v>
      </c>
      <c r="F165" s="9">
        <f t="shared" si="68"/>
        <v>0</v>
      </c>
    </row>
    <row r="166" spans="1:6" s="12" customFormat="1" ht="27.6" hidden="1">
      <c r="A166" s="6" t="s">
        <v>57</v>
      </c>
      <c r="B166" s="8" t="s">
        <v>203</v>
      </c>
      <c r="C166" s="8">
        <v>600</v>
      </c>
      <c r="D166" s="9">
        <f>D167</f>
        <v>0</v>
      </c>
      <c r="E166" s="9">
        <f t="shared" si="68"/>
        <v>0</v>
      </c>
      <c r="F166" s="9">
        <f t="shared" si="68"/>
        <v>0</v>
      </c>
    </row>
    <row r="167" spans="1:6" s="12" customFormat="1" hidden="1">
      <c r="A167" s="6" t="s">
        <v>58</v>
      </c>
      <c r="B167" s="8" t="s">
        <v>203</v>
      </c>
      <c r="C167" s="8">
        <v>610</v>
      </c>
      <c r="D167" s="9">
        <f>'Приложение 3'!G343</f>
        <v>0</v>
      </c>
      <c r="E167" s="9">
        <f>'Приложение 3'!H343</f>
        <v>0</v>
      </c>
      <c r="F167" s="9">
        <f>'Приложение 3'!I343</f>
        <v>0</v>
      </c>
    </row>
    <row r="168" spans="1:6" s="12" customFormat="1" ht="41.4" hidden="1">
      <c r="A168" s="6" t="s">
        <v>206</v>
      </c>
      <c r="B168" s="8" t="s">
        <v>205</v>
      </c>
      <c r="C168" s="8"/>
      <c r="D168" s="9">
        <f>D169</f>
        <v>0</v>
      </c>
      <c r="E168" s="9">
        <f t="shared" ref="E168:F169" si="69">E169</f>
        <v>0</v>
      </c>
      <c r="F168" s="9">
        <f t="shared" si="69"/>
        <v>0</v>
      </c>
    </row>
    <row r="169" spans="1:6" s="12" customFormat="1" ht="27.6" hidden="1">
      <c r="A169" s="6" t="s">
        <v>57</v>
      </c>
      <c r="B169" s="8" t="s">
        <v>205</v>
      </c>
      <c r="C169" s="8">
        <v>600</v>
      </c>
      <c r="D169" s="9">
        <f>D170</f>
        <v>0</v>
      </c>
      <c r="E169" s="9">
        <f t="shared" si="69"/>
        <v>0</v>
      </c>
      <c r="F169" s="9">
        <f t="shared" si="69"/>
        <v>0</v>
      </c>
    </row>
    <row r="170" spans="1:6" s="12" customFormat="1" hidden="1">
      <c r="A170" s="6" t="s">
        <v>58</v>
      </c>
      <c r="B170" s="8" t="s">
        <v>205</v>
      </c>
      <c r="C170" s="8">
        <v>610</v>
      </c>
      <c r="D170" s="9">
        <f>'Приложение 3'!G346</f>
        <v>0</v>
      </c>
      <c r="E170" s="9">
        <f>'Приложение 3'!H346</f>
        <v>0</v>
      </c>
      <c r="F170" s="9">
        <f>'Приложение 3'!I346</f>
        <v>0</v>
      </c>
    </row>
    <row r="171" spans="1:6" ht="169.8" customHeight="1">
      <c r="A171" s="97" t="s">
        <v>169</v>
      </c>
      <c r="B171" s="98" t="s">
        <v>123</v>
      </c>
      <c r="C171" s="98"/>
      <c r="D171" s="99">
        <f>D172</f>
        <v>1020</v>
      </c>
      <c r="E171" s="99">
        <f t="shared" ref="E171:F174" si="70">E172</f>
        <v>1000</v>
      </c>
      <c r="F171" s="99">
        <f t="shared" si="70"/>
        <v>1000</v>
      </c>
    </row>
    <row r="172" spans="1:6" ht="34.799999999999997" customHeight="1">
      <c r="A172" s="6" t="s">
        <v>124</v>
      </c>
      <c r="B172" s="8" t="s">
        <v>125</v>
      </c>
      <c r="C172" s="8"/>
      <c r="D172" s="9">
        <f>D173</f>
        <v>1020</v>
      </c>
      <c r="E172" s="9">
        <f t="shared" si="70"/>
        <v>1000</v>
      </c>
      <c r="F172" s="9">
        <f t="shared" si="70"/>
        <v>1000</v>
      </c>
    </row>
    <row r="173" spans="1:6" ht="36" customHeight="1">
      <c r="A173" s="6" t="s">
        <v>226</v>
      </c>
      <c r="B173" s="8" t="s">
        <v>238</v>
      </c>
      <c r="C173" s="8"/>
      <c r="D173" s="9">
        <f>D174</f>
        <v>1020</v>
      </c>
      <c r="E173" s="9">
        <f t="shared" si="70"/>
        <v>1000</v>
      </c>
      <c r="F173" s="9">
        <f t="shared" si="70"/>
        <v>1000</v>
      </c>
    </row>
    <row r="174" spans="1:6" ht="34.799999999999997" customHeight="1">
      <c r="A174" s="6" t="s">
        <v>57</v>
      </c>
      <c r="B174" s="8" t="s">
        <v>238</v>
      </c>
      <c r="C174" s="8">
        <v>600</v>
      </c>
      <c r="D174" s="9">
        <f>D175</f>
        <v>1020</v>
      </c>
      <c r="E174" s="9">
        <f t="shared" si="70"/>
        <v>1000</v>
      </c>
      <c r="F174" s="9">
        <f t="shared" si="70"/>
        <v>1000</v>
      </c>
    </row>
    <row r="175" spans="1:6" ht="21.6" customHeight="1">
      <c r="A175" s="6" t="s">
        <v>58</v>
      </c>
      <c r="B175" s="8" t="s">
        <v>238</v>
      </c>
      <c r="C175" s="8">
        <v>610</v>
      </c>
      <c r="D175" s="9">
        <f>'Приложение 3'!G187</f>
        <v>1020</v>
      </c>
      <c r="E175" s="9">
        <f>'Приложение 3'!H187</f>
        <v>1000</v>
      </c>
      <c r="F175" s="9">
        <f>'Приложение 3'!I187</f>
        <v>1000</v>
      </c>
    </row>
    <row r="176" spans="1:6" ht="31.95" customHeight="1">
      <c r="A176" s="37" t="s">
        <v>9</v>
      </c>
      <c r="B176" s="38" t="s">
        <v>78</v>
      </c>
      <c r="C176" s="16"/>
      <c r="D176" s="27">
        <f>D177+D181</f>
        <v>14409.3</v>
      </c>
      <c r="E176" s="27">
        <f t="shared" ref="E176:F176" si="71">E177+E181</f>
        <v>10676.9</v>
      </c>
      <c r="F176" s="27">
        <f t="shared" si="71"/>
        <v>15848.1</v>
      </c>
    </row>
    <row r="177" spans="1:6" ht="31.95" customHeight="1">
      <c r="A177" s="5" t="s">
        <v>150</v>
      </c>
      <c r="B177" s="39" t="s">
        <v>149</v>
      </c>
      <c r="C177" s="8"/>
      <c r="D177" s="9">
        <f>D178</f>
        <v>1424.6</v>
      </c>
      <c r="E177" s="9">
        <f t="shared" ref="E177:F179" si="72">E178</f>
        <v>1424.6</v>
      </c>
      <c r="F177" s="9">
        <f t="shared" si="72"/>
        <v>1424.6</v>
      </c>
    </row>
    <row r="178" spans="1:6" ht="32.700000000000003" customHeight="1">
      <c r="A178" s="40" t="s">
        <v>151</v>
      </c>
      <c r="B178" s="39" t="s">
        <v>152</v>
      </c>
      <c r="C178" s="8"/>
      <c r="D178" s="9">
        <f>D179</f>
        <v>1424.6</v>
      </c>
      <c r="E178" s="9">
        <f t="shared" si="72"/>
        <v>1424.6</v>
      </c>
      <c r="F178" s="9">
        <f t="shared" si="72"/>
        <v>1424.6</v>
      </c>
    </row>
    <row r="179" spans="1:6" ht="55.2">
      <c r="A179" s="5" t="s">
        <v>11</v>
      </c>
      <c r="B179" s="39" t="s">
        <v>152</v>
      </c>
      <c r="C179" s="8">
        <v>100</v>
      </c>
      <c r="D179" s="9">
        <f>D180</f>
        <v>1424.6</v>
      </c>
      <c r="E179" s="9">
        <f t="shared" si="72"/>
        <v>1424.6</v>
      </c>
      <c r="F179" s="9">
        <f t="shared" si="72"/>
        <v>1424.6</v>
      </c>
    </row>
    <row r="180" spans="1:6" ht="28.35" customHeight="1">
      <c r="A180" s="5" t="s">
        <v>12</v>
      </c>
      <c r="B180" s="39" t="s">
        <v>152</v>
      </c>
      <c r="C180" s="8">
        <v>120</v>
      </c>
      <c r="D180" s="9">
        <f>'Приложение 3'!G360</f>
        <v>1424.6</v>
      </c>
      <c r="E180" s="9">
        <f>'Приложение 3'!H360</f>
        <v>1424.6</v>
      </c>
      <c r="F180" s="9">
        <f>'Приложение 3'!I360</f>
        <v>1424.6</v>
      </c>
    </row>
    <row r="181" spans="1:6">
      <c r="A181" s="6" t="s">
        <v>10</v>
      </c>
      <c r="B181" s="8" t="s">
        <v>87</v>
      </c>
      <c r="C181" s="8"/>
      <c r="D181" s="9">
        <f>D182+D189</f>
        <v>12984.699999999999</v>
      </c>
      <c r="E181" s="9">
        <f>E182+E189</f>
        <v>9252.2999999999993</v>
      </c>
      <c r="F181" s="9">
        <f>F182+F189</f>
        <v>14423.5</v>
      </c>
    </row>
    <row r="182" spans="1:6">
      <c r="A182" s="6" t="s">
        <v>14</v>
      </c>
      <c r="B182" s="8" t="s">
        <v>88</v>
      </c>
      <c r="C182" s="8"/>
      <c r="D182" s="9">
        <f>D183+D185+D187</f>
        <v>12958.8</v>
      </c>
      <c r="E182" s="9">
        <f t="shared" ref="E182:F182" si="73">E183+E185+E187</f>
        <v>9226.4</v>
      </c>
      <c r="F182" s="9">
        <f t="shared" si="73"/>
        <v>14397.6</v>
      </c>
    </row>
    <row r="183" spans="1:6" ht="55.2">
      <c r="A183" s="6" t="s">
        <v>11</v>
      </c>
      <c r="B183" s="8" t="s">
        <v>88</v>
      </c>
      <c r="C183" s="8" t="s">
        <v>15</v>
      </c>
      <c r="D183" s="9">
        <f>D184</f>
        <v>12394.9</v>
      </c>
      <c r="E183" s="9">
        <f t="shared" ref="E183:F183" si="74">E184</f>
        <v>8776.4</v>
      </c>
      <c r="F183" s="9">
        <f t="shared" si="74"/>
        <v>13893.6</v>
      </c>
    </row>
    <row r="184" spans="1:6" ht="32.700000000000003" customHeight="1">
      <c r="A184" s="6" t="s">
        <v>12</v>
      </c>
      <c r="B184" s="8" t="s">
        <v>88</v>
      </c>
      <c r="C184" s="8" t="s">
        <v>16</v>
      </c>
      <c r="D184" s="9">
        <f>'Приложение 3'!G19+'Приложение 3'!G332</f>
        <v>12394.9</v>
      </c>
      <c r="E184" s="9">
        <f>'Приложение 3'!H19+'Приложение 3'!H332</f>
        <v>8776.4</v>
      </c>
      <c r="F184" s="9">
        <f>'Приложение 3'!I19+'Приложение 3'!I332</f>
        <v>13893.6</v>
      </c>
    </row>
    <row r="185" spans="1:6" ht="27.6">
      <c r="A185" s="6" t="s">
        <v>32</v>
      </c>
      <c r="B185" s="8" t="s">
        <v>88</v>
      </c>
      <c r="C185" s="8">
        <v>200</v>
      </c>
      <c r="D185" s="9">
        <f>D186</f>
        <v>563.9</v>
      </c>
      <c r="E185" s="9">
        <f t="shared" ref="E185:F185" si="75">E186</f>
        <v>450</v>
      </c>
      <c r="F185" s="9">
        <f t="shared" si="75"/>
        <v>504</v>
      </c>
    </row>
    <row r="186" spans="1:6" ht="27.6">
      <c r="A186" s="6" t="s">
        <v>17</v>
      </c>
      <c r="B186" s="8" t="s">
        <v>88</v>
      </c>
      <c r="C186" s="8">
        <v>240</v>
      </c>
      <c r="D186" s="9">
        <f>'Приложение 3'!G21</f>
        <v>563.9</v>
      </c>
      <c r="E186" s="9">
        <f>'Приложение 3'!H21</f>
        <v>450</v>
      </c>
      <c r="F186" s="9">
        <f>'Приложение 3'!I21</f>
        <v>504</v>
      </c>
    </row>
    <row r="187" spans="1:6" ht="23.4" hidden="1" customHeight="1">
      <c r="A187" s="6" t="s">
        <v>18</v>
      </c>
      <c r="B187" s="8" t="s">
        <v>88</v>
      </c>
      <c r="C187" s="8">
        <v>800</v>
      </c>
      <c r="D187" s="9">
        <f>D188</f>
        <v>0</v>
      </c>
      <c r="E187" s="9">
        <f t="shared" ref="E187:F187" si="76">E188</f>
        <v>0</v>
      </c>
      <c r="F187" s="9">
        <f t="shared" si="76"/>
        <v>0</v>
      </c>
    </row>
    <row r="188" spans="1:6" ht="23.4" hidden="1" customHeight="1">
      <c r="A188" s="6" t="s">
        <v>19</v>
      </c>
      <c r="B188" s="8" t="s">
        <v>88</v>
      </c>
      <c r="C188" s="8">
        <v>850</v>
      </c>
      <c r="D188" s="9">
        <f>'Приложение 3'!G23</f>
        <v>0</v>
      </c>
      <c r="E188" s="9">
        <v>0</v>
      </c>
      <c r="F188" s="9">
        <v>0</v>
      </c>
    </row>
    <row r="189" spans="1:6" ht="27.6">
      <c r="A189" s="6" t="s">
        <v>89</v>
      </c>
      <c r="B189" s="8" t="s">
        <v>90</v>
      </c>
      <c r="C189" s="8"/>
      <c r="D189" s="9">
        <f>D190</f>
        <v>25.9</v>
      </c>
      <c r="E189" s="9">
        <f t="shared" ref="E189:F190" si="77">E190</f>
        <v>25.9</v>
      </c>
      <c r="F189" s="9">
        <f t="shared" si="77"/>
        <v>25.9</v>
      </c>
    </row>
    <row r="190" spans="1:6" ht="14.7" customHeight="1">
      <c r="A190" s="6" t="s">
        <v>18</v>
      </c>
      <c r="B190" s="8" t="s">
        <v>90</v>
      </c>
      <c r="C190" s="8">
        <v>800</v>
      </c>
      <c r="D190" s="9">
        <f>D191</f>
        <v>25.9</v>
      </c>
      <c r="E190" s="9">
        <f t="shared" si="77"/>
        <v>25.9</v>
      </c>
      <c r="F190" s="9">
        <f t="shared" si="77"/>
        <v>25.9</v>
      </c>
    </row>
    <row r="191" spans="1:6" ht="14.7" customHeight="1">
      <c r="A191" s="6" t="s">
        <v>19</v>
      </c>
      <c r="B191" s="8" t="s">
        <v>90</v>
      </c>
      <c r="C191" s="8">
        <v>850</v>
      </c>
      <c r="D191" s="9">
        <f>'Приложение 3'!G26</f>
        <v>25.9</v>
      </c>
      <c r="E191" s="9">
        <f>'Приложение 3'!H26</f>
        <v>25.9</v>
      </c>
      <c r="F191" s="9">
        <f>'Приложение 3'!I26</f>
        <v>25.9</v>
      </c>
    </row>
    <row r="192" spans="1:6" ht="21.75" customHeight="1">
      <c r="A192" s="26" t="s">
        <v>24</v>
      </c>
      <c r="B192" s="16" t="s">
        <v>96</v>
      </c>
      <c r="C192" s="16"/>
      <c r="D192" s="27">
        <f>D193+D197+D227</f>
        <v>1485.4</v>
      </c>
      <c r="E192" s="27">
        <f t="shared" ref="E192:F192" si="78">E193+E197+E227</f>
        <v>522.79999999999995</v>
      </c>
      <c r="F192" s="27">
        <f t="shared" si="78"/>
        <v>572.79999999999995</v>
      </c>
    </row>
    <row r="193" spans="1:6" ht="29.25" hidden="1" customHeight="1">
      <c r="A193" s="66" t="s">
        <v>160</v>
      </c>
      <c r="B193" s="67" t="s">
        <v>161</v>
      </c>
      <c r="C193" s="67"/>
      <c r="D193" s="69">
        <f>D194</f>
        <v>0</v>
      </c>
      <c r="E193" s="69">
        <f t="shared" ref="E193:F195" si="79">E194</f>
        <v>0</v>
      </c>
      <c r="F193" s="69">
        <f t="shared" si="79"/>
        <v>0</v>
      </c>
    </row>
    <row r="194" spans="1:6" ht="33" hidden="1" customHeight="1">
      <c r="A194" s="66" t="s">
        <v>162</v>
      </c>
      <c r="B194" s="67" t="s">
        <v>163</v>
      </c>
      <c r="C194" s="67"/>
      <c r="D194" s="69">
        <f>D195</f>
        <v>0</v>
      </c>
      <c r="E194" s="69">
        <f t="shared" si="79"/>
        <v>0</v>
      </c>
      <c r="F194" s="69">
        <f t="shared" si="79"/>
        <v>0</v>
      </c>
    </row>
    <row r="195" spans="1:6" ht="14.7" hidden="1" customHeight="1">
      <c r="A195" s="66" t="s">
        <v>18</v>
      </c>
      <c r="B195" s="67" t="s">
        <v>163</v>
      </c>
      <c r="C195" s="67">
        <v>800</v>
      </c>
      <c r="D195" s="69">
        <f>D196</f>
        <v>0</v>
      </c>
      <c r="E195" s="69">
        <f t="shared" si="79"/>
        <v>0</v>
      </c>
      <c r="F195" s="69">
        <f t="shared" si="79"/>
        <v>0</v>
      </c>
    </row>
    <row r="196" spans="1:6" ht="14.7" hidden="1" customHeight="1">
      <c r="A196" s="66" t="s">
        <v>164</v>
      </c>
      <c r="B196" s="67" t="s">
        <v>163</v>
      </c>
      <c r="C196" s="67">
        <v>830</v>
      </c>
      <c r="D196" s="69">
        <f>'Приложение 3'!G73</f>
        <v>0</v>
      </c>
      <c r="E196" s="69">
        <f>'Приложение 3'!H73</f>
        <v>0</v>
      </c>
      <c r="F196" s="69">
        <f>'Приложение 3'!I73</f>
        <v>0</v>
      </c>
    </row>
    <row r="197" spans="1:6" ht="22.2" customHeight="1">
      <c r="A197" s="6" t="s">
        <v>97</v>
      </c>
      <c r="B197" s="8" t="s">
        <v>98</v>
      </c>
      <c r="C197" s="8"/>
      <c r="D197" s="9">
        <f>D198+D201+D204+D209+D212+D219+D222</f>
        <v>757.7</v>
      </c>
      <c r="E197" s="9">
        <f t="shared" ref="E197:F197" si="80">E198+E201+E204+E209+E212+E219+E222</f>
        <v>522.79999999999995</v>
      </c>
      <c r="F197" s="9">
        <f t="shared" si="80"/>
        <v>572.79999999999995</v>
      </c>
    </row>
    <row r="198" spans="1:6" ht="41.4" hidden="1" customHeight="1">
      <c r="A198" s="66" t="s">
        <v>266</v>
      </c>
      <c r="B198" s="67" t="s">
        <v>265</v>
      </c>
      <c r="C198" s="67"/>
      <c r="D198" s="69">
        <f>D199</f>
        <v>0</v>
      </c>
      <c r="E198" s="69">
        <f t="shared" ref="E198:F199" si="81">E199</f>
        <v>0</v>
      </c>
      <c r="F198" s="69">
        <f t="shared" si="81"/>
        <v>0</v>
      </c>
    </row>
    <row r="199" spans="1:6" ht="30.6" hidden="1" customHeight="1">
      <c r="A199" s="66" t="s">
        <v>32</v>
      </c>
      <c r="B199" s="67" t="s">
        <v>265</v>
      </c>
      <c r="C199" s="67">
        <v>200</v>
      </c>
      <c r="D199" s="69">
        <f>D200</f>
        <v>0</v>
      </c>
      <c r="E199" s="69">
        <f t="shared" si="81"/>
        <v>0</v>
      </c>
      <c r="F199" s="69">
        <f t="shared" si="81"/>
        <v>0</v>
      </c>
    </row>
    <row r="200" spans="1:6" ht="30.6" hidden="1" customHeight="1">
      <c r="A200" s="66" t="s">
        <v>17</v>
      </c>
      <c r="B200" s="67" t="s">
        <v>265</v>
      </c>
      <c r="C200" s="67">
        <v>240</v>
      </c>
      <c r="D200" s="69">
        <f>'Приложение 3'!G245</f>
        <v>0</v>
      </c>
      <c r="E200" s="69">
        <f>'Приложение 3'!H245</f>
        <v>0</v>
      </c>
      <c r="F200" s="69">
        <f>'Приложение 3'!I245</f>
        <v>0</v>
      </c>
    </row>
    <row r="201" spans="1:6" ht="18.600000000000001" customHeight="1">
      <c r="A201" s="6" t="s">
        <v>33</v>
      </c>
      <c r="B201" s="8" t="s">
        <v>99</v>
      </c>
      <c r="C201" s="8"/>
      <c r="D201" s="9">
        <f>D202</f>
        <v>31.7</v>
      </c>
      <c r="E201" s="9">
        <f t="shared" ref="E201:F202" si="82">E202</f>
        <v>22</v>
      </c>
      <c r="F201" s="9">
        <f t="shared" si="82"/>
        <v>23</v>
      </c>
    </row>
    <row r="202" spans="1:6" ht="16.2" customHeight="1">
      <c r="A202" s="6" t="s">
        <v>18</v>
      </c>
      <c r="B202" s="8" t="s">
        <v>99</v>
      </c>
      <c r="C202" s="8">
        <v>800</v>
      </c>
      <c r="D202" s="9">
        <f>D203</f>
        <v>31.7</v>
      </c>
      <c r="E202" s="9">
        <f t="shared" si="82"/>
        <v>22</v>
      </c>
      <c r="F202" s="9">
        <f t="shared" si="82"/>
        <v>23</v>
      </c>
    </row>
    <row r="203" spans="1:6" ht="17.399999999999999" customHeight="1">
      <c r="A203" s="6" t="s">
        <v>19</v>
      </c>
      <c r="B203" s="8" t="s">
        <v>99</v>
      </c>
      <c r="C203" s="8">
        <v>850</v>
      </c>
      <c r="D203" s="9">
        <f>'Приложение 3'!G77</f>
        <v>31.7</v>
      </c>
      <c r="E203" s="9">
        <f>'Приложение 3'!H77</f>
        <v>22</v>
      </c>
      <c r="F203" s="9">
        <f>'Приложение 3'!I77</f>
        <v>23</v>
      </c>
    </row>
    <row r="204" spans="1:6" ht="27.6">
      <c r="A204" s="6" t="s">
        <v>115</v>
      </c>
      <c r="B204" s="8" t="s">
        <v>116</v>
      </c>
      <c r="C204" s="8"/>
      <c r="D204" s="9">
        <f>D205+D207</f>
        <v>630.20000000000005</v>
      </c>
      <c r="E204" s="9">
        <f t="shared" ref="E204:F204" si="83">E205+E207</f>
        <v>405</v>
      </c>
      <c r="F204" s="9">
        <f t="shared" si="83"/>
        <v>454</v>
      </c>
    </row>
    <row r="205" spans="1:6" ht="14.7" customHeight="1">
      <c r="A205" s="6" t="s">
        <v>32</v>
      </c>
      <c r="B205" s="8" t="s">
        <v>116</v>
      </c>
      <c r="C205" s="8">
        <v>200</v>
      </c>
      <c r="D205" s="9">
        <f>D206</f>
        <v>130.19999999999999</v>
      </c>
      <c r="E205" s="9">
        <f t="shared" ref="E205:F205" si="84">E206</f>
        <v>0</v>
      </c>
      <c r="F205" s="9">
        <f t="shared" si="84"/>
        <v>0</v>
      </c>
    </row>
    <row r="206" spans="1:6" ht="27.6">
      <c r="A206" s="6" t="s">
        <v>17</v>
      </c>
      <c r="B206" s="8" t="s">
        <v>116</v>
      </c>
      <c r="C206" s="8">
        <v>240</v>
      </c>
      <c r="D206" s="9">
        <f>'Приложение 3'!G80</f>
        <v>130.19999999999999</v>
      </c>
      <c r="E206" s="9">
        <f>'Приложение 3'!H80</f>
        <v>0</v>
      </c>
      <c r="F206" s="9">
        <f>'Приложение 3'!I80</f>
        <v>0</v>
      </c>
    </row>
    <row r="207" spans="1:6" ht="18.600000000000001" customHeight="1">
      <c r="A207" s="6" t="s">
        <v>18</v>
      </c>
      <c r="B207" s="8" t="s">
        <v>116</v>
      </c>
      <c r="C207" s="8">
        <v>800</v>
      </c>
      <c r="D207" s="9">
        <f>D208</f>
        <v>500</v>
      </c>
      <c r="E207" s="9">
        <f t="shared" ref="E207:F207" si="85">E208</f>
        <v>405</v>
      </c>
      <c r="F207" s="9">
        <f t="shared" si="85"/>
        <v>454</v>
      </c>
    </row>
    <row r="208" spans="1:6" ht="18.600000000000001" customHeight="1">
      <c r="A208" s="6" t="s">
        <v>19</v>
      </c>
      <c r="B208" s="8" t="s">
        <v>116</v>
      </c>
      <c r="C208" s="8">
        <v>850</v>
      </c>
      <c r="D208" s="9">
        <f>'Приложение 3'!G82+'Приложение 3'!G248</f>
        <v>500</v>
      </c>
      <c r="E208" s="9">
        <f>'Приложение 3'!H82</f>
        <v>405</v>
      </c>
      <c r="F208" s="9">
        <f>'Приложение 3'!I82</f>
        <v>454</v>
      </c>
    </row>
    <row r="209" spans="1:6" s="12" customFormat="1" ht="27.6" hidden="1">
      <c r="A209" s="66" t="s">
        <v>220</v>
      </c>
      <c r="B209" s="67" t="s">
        <v>221</v>
      </c>
      <c r="C209" s="67"/>
      <c r="D209" s="69">
        <f>D210</f>
        <v>0</v>
      </c>
      <c r="E209" s="69">
        <f t="shared" ref="E209:F210" si="86">E210</f>
        <v>0</v>
      </c>
      <c r="F209" s="69">
        <f t="shared" si="86"/>
        <v>0</v>
      </c>
    </row>
    <row r="210" spans="1:6" s="12" customFormat="1" ht="31.8" hidden="1" customHeight="1">
      <c r="A210" s="66" t="s">
        <v>57</v>
      </c>
      <c r="B210" s="67" t="s">
        <v>221</v>
      </c>
      <c r="C210" s="67">
        <v>600</v>
      </c>
      <c r="D210" s="69">
        <f>D211</f>
        <v>0</v>
      </c>
      <c r="E210" s="69">
        <f>E211</f>
        <v>0</v>
      </c>
      <c r="F210" s="69">
        <f t="shared" si="86"/>
        <v>0</v>
      </c>
    </row>
    <row r="211" spans="1:6" s="12" customFormat="1" ht="22.8" hidden="1" customHeight="1">
      <c r="A211" s="66" t="s">
        <v>58</v>
      </c>
      <c r="B211" s="67" t="s">
        <v>221</v>
      </c>
      <c r="C211" s="67">
        <v>610</v>
      </c>
      <c r="D211" s="69">
        <f>'Приложение 3'!G319+'Приложение 3'!G85</f>
        <v>0</v>
      </c>
      <c r="E211" s="69">
        <f>'Приложение 3'!H319+'Приложение 3'!H85</f>
        <v>0</v>
      </c>
      <c r="F211" s="69">
        <f>'Приложение 3'!I319+'Приложение 3'!I85</f>
        <v>0</v>
      </c>
    </row>
    <row r="212" spans="1:6" s="12" customFormat="1" ht="22.2" hidden="1" customHeight="1">
      <c r="A212" s="66" t="s">
        <v>213</v>
      </c>
      <c r="B212" s="67" t="s">
        <v>214</v>
      </c>
      <c r="C212" s="67"/>
      <c r="D212" s="69">
        <f>D213+D215+D217</f>
        <v>0</v>
      </c>
      <c r="E212" s="69">
        <f t="shared" ref="E212:F212" si="87">E213+E215+E217</f>
        <v>0</v>
      </c>
      <c r="F212" s="69">
        <f t="shared" si="87"/>
        <v>0</v>
      </c>
    </row>
    <row r="213" spans="1:6" s="12" customFormat="1" ht="31.5" hidden="1" customHeight="1">
      <c r="A213" s="66" t="s">
        <v>32</v>
      </c>
      <c r="B213" s="67" t="s">
        <v>214</v>
      </c>
      <c r="C213" s="67">
        <v>200</v>
      </c>
      <c r="D213" s="69">
        <f>D214</f>
        <v>0</v>
      </c>
      <c r="E213" s="69">
        <f t="shared" ref="E213:F213" si="88">E214</f>
        <v>0</v>
      </c>
      <c r="F213" s="69">
        <f t="shared" si="88"/>
        <v>0</v>
      </c>
    </row>
    <row r="214" spans="1:6" s="12" customFormat="1" ht="31.5" hidden="1" customHeight="1">
      <c r="A214" s="66" t="s">
        <v>17</v>
      </c>
      <c r="B214" s="67" t="s">
        <v>214</v>
      </c>
      <c r="C214" s="67">
        <v>240</v>
      </c>
      <c r="D214" s="69">
        <f>'Приложение 4'!F195</f>
        <v>0</v>
      </c>
      <c r="E214" s="69">
        <f>'Приложение 4'!G195</f>
        <v>0</v>
      </c>
      <c r="F214" s="69">
        <f>'Приложение 4'!H195</f>
        <v>0</v>
      </c>
    </row>
    <row r="215" spans="1:6" s="12" customFormat="1" ht="35.4" hidden="1" customHeight="1">
      <c r="A215" s="66" t="s">
        <v>121</v>
      </c>
      <c r="B215" s="67" t="s">
        <v>214</v>
      </c>
      <c r="C215" s="67">
        <v>400</v>
      </c>
      <c r="D215" s="69">
        <f>D216</f>
        <v>0</v>
      </c>
      <c r="E215" s="69">
        <f>F215</f>
        <v>0</v>
      </c>
      <c r="F215" s="69">
        <f>F216</f>
        <v>0</v>
      </c>
    </row>
    <row r="216" spans="1:6" s="12" customFormat="1" ht="24.6" hidden="1" customHeight="1">
      <c r="A216" s="66" t="s">
        <v>122</v>
      </c>
      <c r="B216" s="67" t="s">
        <v>214</v>
      </c>
      <c r="C216" s="67">
        <v>410</v>
      </c>
      <c r="D216" s="69">
        <f>'Приложение 3'!G197</f>
        <v>0</v>
      </c>
      <c r="E216" s="69">
        <f>'Приложение 3'!H197</f>
        <v>0</v>
      </c>
      <c r="F216" s="69">
        <f>'Приложение 3'!I197</f>
        <v>0</v>
      </c>
    </row>
    <row r="217" spans="1:6" s="12" customFormat="1" ht="31.2" hidden="1" customHeight="1">
      <c r="A217" s="66" t="s">
        <v>57</v>
      </c>
      <c r="B217" s="67" t="s">
        <v>214</v>
      </c>
      <c r="C217" s="67">
        <v>600</v>
      </c>
      <c r="D217" s="69">
        <f>D218</f>
        <v>0</v>
      </c>
      <c r="E217" s="69"/>
      <c r="F217" s="69"/>
    </row>
    <row r="218" spans="1:6" s="12" customFormat="1" ht="24.6" hidden="1" customHeight="1">
      <c r="A218" s="66" t="s">
        <v>58</v>
      </c>
      <c r="B218" s="67" t="s">
        <v>214</v>
      </c>
      <c r="C218" s="67">
        <v>610</v>
      </c>
      <c r="D218" s="69">
        <f>'Приложение 4'!F199</f>
        <v>0</v>
      </c>
      <c r="E218" s="69"/>
      <c r="F218" s="69"/>
    </row>
    <row r="219" spans="1:6" ht="45" customHeight="1">
      <c r="A219" s="6" t="s">
        <v>86</v>
      </c>
      <c r="B219" s="8" t="s">
        <v>138</v>
      </c>
      <c r="C219" s="8"/>
      <c r="D219" s="9">
        <f t="shared" ref="D219:F220" si="89">D220</f>
        <v>95.8</v>
      </c>
      <c r="E219" s="9">
        <f t="shared" si="89"/>
        <v>95.8</v>
      </c>
      <c r="F219" s="9">
        <f t="shared" si="89"/>
        <v>95.8</v>
      </c>
    </row>
    <row r="220" spans="1:6" ht="26.4" customHeight="1">
      <c r="A220" s="10" t="s">
        <v>85</v>
      </c>
      <c r="B220" s="8" t="s">
        <v>138</v>
      </c>
      <c r="C220" s="8">
        <v>300</v>
      </c>
      <c r="D220" s="9">
        <f t="shared" si="89"/>
        <v>95.8</v>
      </c>
      <c r="E220" s="9">
        <f t="shared" si="89"/>
        <v>95.8</v>
      </c>
      <c r="F220" s="9">
        <f t="shared" si="89"/>
        <v>95.8</v>
      </c>
    </row>
    <row r="221" spans="1:6" ht="24" customHeight="1">
      <c r="A221" s="10" t="s">
        <v>139</v>
      </c>
      <c r="B221" s="8" t="s">
        <v>138</v>
      </c>
      <c r="C221" s="8">
        <v>310</v>
      </c>
      <c r="D221" s="9">
        <f>'Приложение 3'!G326</f>
        <v>95.8</v>
      </c>
      <c r="E221" s="9">
        <f>'Приложение 3'!H326</f>
        <v>95.8</v>
      </c>
      <c r="F221" s="9">
        <f>'Приложение 3'!I326</f>
        <v>95.8</v>
      </c>
    </row>
    <row r="222" spans="1:6" ht="42" hidden="1" customHeight="1">
      <c r="A222" s="66" t="s">
        <v>275</v>
      </c>
      <c r="B222" s="67" t="s">
        <v>274</v>
      </c>
      <c r="C222" s="67"/>
      <c r="D222" s="69">
        <f>D223+D225</f>
        <v>0</v>
      </c>
      <c r="E222" s="69">
        <f t="shared" ref="E222:F222" si="90">E223+E225</f>
        <v>0</v>
      </c>
      <c r="F222" s="69">
        <f t="shared" si="90"/>
        <v>0</v>
      </c>
    </row>
    <row r="223" spans="1:6" ht="28.2" hidden="1" customHeight="1">
      <c r="A223" s="66" t="s">
        <v>32</v>
      </c>
      <c r="B223" s="67" t="s">
        <v>274</v>
      </c>
      <c r="C223" s="67">
        <v>200</v>
      </c>
      <c r="D223" s="69">
        <f t="shared" ref="D223:F223" si="91">D224</f>
        <v>0</v>
      </c>
      <c r="E223" s="69">
        <f t="shared" si="91"/>
        <v>0</v>
      </c>
      <c r="F223" s="69">
        <f t="shared" si="91"/>
        <v>0</v>
      </c>
    </row>
    <row r="224" spans="1:6" ht="30.6" hidden="1" customHeight="1">
      <c r="A224" s="66" t="s">
        <v>17</v>
      </c>
      <c r="B224" s="67" t="s">
        <v>274</v>
      </c>
      <c r="C224" s="67">
        <v>240</v>
      </c>
      <c r="D224" s="69">
        <f>'Приложение 3'!G121</f>
        <v>0</v>
      </c>
      <c r="E224" s="69">
        <v>0</v>
      </c>
      <c r="F224" s="69">
        <v>0</v>
      </c>
    </row>
    <row r="225" spans="1:6" ht="30.6" hidden="1" customHeight="1">
      <c r="A225" s="66" t="s">
        <v>121</v>
      </c>
      <c r="B225" s="67" t="s">
        <v>274</v>
      </c>
      <c r="C225" s="67">
        <v>400</v>
      </c>
      <c r="D225" s="69">
        <f>D226</f>
        <v>0</v>
      </c>
      <c r="E225" s="69">
        <f t="shared" ref="E225:F225" si="92">E226</f>
        <v>0</v>
      </c>
      <c r="F225" s="69">
        <f t="shared" si="92"/>
        <v>0</v>
      </c>
    </row>
    <row r="226" spans="1:6" ht="24.6" hidden="1" customHeight="1">
      <c r="A226" s="66" t="s">
        <v>122</v>
      </c>
      <c r="B226" s="67" t="s">
        <v>274</v>
      </c>
      <c r="C226" s="67">
        <v>410</v>
      </c>
      <c r="D226" s="69">
        <f>'Приложение 3'!G202</f>
        <v>0</v>
      </c>
      <c r="E226" s="69">
        <v>0</v>
      </c>
      <c r="F226" s="69">
        <v>0</v>
      </c>
    </row>
    <row r="227" spans="1:6" ht="33" customHeight="1">
      <c r="A227" s="101" t="s">
        <v>286</v>
      </c>
      <c r="B227" s="102" t="s">
        <v>285</v>
      </c>
      <c r="C227" s="102"/>
      <c r="D227" s="103">
        <f>D228+D231+D234+D237+D240+D243+D246+D249</f>
        <v>727.7</v>
      </c>
      <c r="E227" s="103">
        <f t="shared" ref="E227:F227" si="93">E228+E231+E234+E237+E240+E243+E246+E249</f>
        <v>0</v>
      </c>
      <c r="F227" s="103">
        <f t="shared" si="93"/>
        <v>0</v>
      </c>
    </row>
    <row r="228" spans="1:6" ht="41.4" hidden="1" customHeight="1">
      <c r="A228" s="70" t="s">
        <v>288</v>
      </c>
      <c r="B228" s="91" t="s">
        <v>287</v>
      </c>
      <c r="C228" s="91"/>
      <c r="D228" s="92">
        <f>D229</f>
        <v>0</v>
      </c>
      <c r="E228" s="92">
        <f t="shared" ref="E228:F228" si="94">E229</f>
        <v>0</v>
      </c>
      <c r="F228" s="92">
        <f t="shared" si="94"/>
        <v>0</v>
      </c>
    </row>
    <row r="229" spans="1:6" ht="33" hidden="1" customHeight="1">
      <c r="A229" s="87" t="s">
        <v>32</v>
      </c>
      <c r="B229" s="91" t="s">
        <v>287</v>
      </c>
      <c r="C229" s="91">
        <v>200</v>
      </c>
      <c r="D229" s="92">
        <f>D230</f>
        <v>0</v>
      </c>
      <c r="E229" s="92">
        <f t="shared" ref="E229:F229" si="95">E230</f>
        <v>0</v>
      </c>
      <c r="F229" s="92">
        <f t="shared" si="95"/>
        <v>0</v>
      </c>
    </row>
    <row r="230" spans="1:6" ht="31.2" hidden="1" customHeight="1">
      <c r="A230" s="87" t="s">
        <v>17</v>
      </c>
      <c r="B230" s="91" t="s">
        <v>287</v>
      </c>
      <c r="C230" s="91">
        <v>240</v>
      </c>
      <c r="D230" s="92">
        <f>'Приложение 3'!G252</f>
        <v>0</v>
      </c>
      <c r="E230" s="92">
        <v>0</v>
      </c>
      <c r="F230" s="92">
        <v>0</v>
      </c>
    </row>
    <row r="231" spans="1:6" ht="35.4" hidden="1" customHeight="1">
      <c r="A231" s="70" t="s">
        <v>290</v>
      </c>
      <c r="B231" s="91" t="s">
        <v>289</v>
      </c>
      <c r="C231" s="91"/>
      <c r="D231" s="92">
        <f>D232</f>
        <v>0</v>
      </c>
      <c r="E231" s="92">
        <f t="shared" ref="E231:F232" si="96">E232</f>
        <v>0</v>
      </c>
      <c r="F231" s="92">
        <f t="shared" si="96"/>
        <v>0</v>
      </c>
    </row>
    <row r="232" spans="1:6" ht="28.5" hidden="1" customHeight="1">
      <c r="A232" s="87" t="s">
        <v>32</v>
      </c>
      <c r="B232" s="91" t="s">
        <v>289</v>
      </c>
      <c r="C232" s="91">
        <v>200</v>
      </c>
      <c r="D232" s="92">
        <f>D233</f>
        <v>0</v>
      </c>
      <c r="E232" s="92">
        <f t="shared" si="96"/>
        <v>0</v>
      </c>
      <c r="F232" s="92">
        <f t="shared" si="96"/>
        <v>0</v>
      </c>
    </row>
    <row r="233" spans="1:6" ht="28.5" hidden="1" customHeight="1">
      <c r="A233" s="87" t="s">
        <v>17</v>
      </c>
      <c r="B233" s="91" t="s">
        <v>289</v>
      </c>
      <c r="C233" s="91">
        <v>240</v>
      </c>
      <c r="D233" s="92">
        <f>'Приложение 3'!G255</f>
        <v>0</v>
      </c>
      <c r="E233" s="92">
        <v>0</v>
      </c>
      <c r="F233" s="92">
        <v>0</v>
      </c>
    </row>
    <row r="234" spans="1:6" ht="57" customHeight="1">
      <c r="A234" s="61" t="s">
        <v>313</v>
      </c>
      <c r="B234" s="31" t="s">
        <v>308</v>
      </c>
      <c r="C234" s="31"/>
      <c r="D234" s="32">
        <f>D235</f>
        <v>152</v>
      </c>
      <c r="E234" s="32">
        <f t="shared" ref="E234:F235" si="97">E235</f>
        <v>0</v>
      </c>
      <c r="F234" s="32">
        <f t="shared" si="97"/>
        <v>0</v>
      </c>
    </row>
    <row r="235" spans="1:6" ht="28.5" customHeight="1">
      <c r="A235" s="29" t="s">
        <v>32</v>
      </c>
      <c r="B235" s="31" t="s">
        <v>308</v>
      </c>
      <c r="C235" s="31">
        <v>200</v>
      </c>
      <c r="D235" s="32">
        <f>D236</f>
        <v>152</v>
      </c>
      <c r="E235" s="32">
        <f t="shared" si="97"/>
        <v>0</v>
      </c>
      <c r="F235" s="32">
        <f t="shared" si="97"/>
        <v>0</v>
      </c>
    </row>
    <row r="236" spans="1:6" ht="28.5" customHeight="1">
      <c r="A236" s="29" t="s">
        <v>17</v>
      </c>
      <c r="B236" s="31" t="s">
        <v>308</v>
      </c>
      <c r="C236" s="31">
        <v>240</v>
      </c>
      <c r="D236" s="32">
        <f>'Приложение 3'!G258</f>
        <v>152</v>
      </c>
      <c r="E236" s="32">
        <v>0</v>
      </c>
      <c r="F236" s="32">
        <v>0</v>
      </c>
    </row>
    <row r="237" spans="1:6" ht="61.8" customHeight="1">
      <c r="A237" s="61" t="s">
        <v>312</v>
      </c>
      <c r="B237" s="31" t="s">
        <v>309</v>
      </c>
      <c r="C237" s="31"/>
      <c r="D237" s="32">
        <f>D238</f>
        <v>300</v>
      </c>
      <c r="E237" s="32">
        <f t="shared" ref="E237:F238" si="98">E238</f>
        <v>0</v>
      </c>
      <c r="F237" s="32">
        <f t="shared" si="98"/>
        <v>0</v>
      </c>
    </row>
    <row r="238" spans="1:6" ht="28.5" customHeight="1">
      <c r="A238" s="29" t="s">
        <v>32</v>
      </c>
      <c r="B238" s="31" t="s">
        <v>309</v>
      </c>
      <c r="C238" s="31">
        <v>200</v>
      </c>
      <c r="D238" s="32">
        <f>D239</f>
        <v>300</v>
      </c>
      <c r="E238" s="32">
        <f t="shared" si="98"/>
        <v>0</v>
      </c>
      <c r="F238" s="32">
        <f t="shared" si="98"/>
        <v>0</v>
      </c>
    </row>
    <row r="239" spans="1:6" ht="28.5" customHeight="1">
      <c r="A239" s="29" t="s">
        <v>17</v>
      </c>
      <c r="B239" s="31" t="s">
        <v>309</v>
      </c>
      <c r="C239" s="31">
        <v>240</v>
      </c>
      <c r="D239" s="32">
        <f>'Приложение 3'!G261</f>
        <v>300</v>
      </c>
      <c r="E239" s="32">
        <v>0</v>
      </c>
      <c r="F239" s="32">
        <v>0</v>
      </c>
    </row>
    <row r="240" spans="1:6" ht="46.2" customHeight="1">
      <c r="A240" s="61" t="s">
        <v>311</v>
      </c>
      <c r="B240" s="31" t="s">
        <v>310</v>
      </c>
      <c r="C240" s="31"/>
      <c r="D240" s="32">
        <f>D241</f>
        <v>114.4</v>
      </c>
      <c r="E240" s="32">
        <f t="shared" ref="E240:F241" si="99">E241</f>
        <v>0</v>
      </c>
      <c r="F240" s="32">
        <f t="shared" si="99"/>
        <v>0</v>
      </c>
    </row>
    <row r="241" spans="1:6" ht="33" customHeight="1">
      <c r="A241" s="29" t="s">
        <v>32</v>
      </c>
      <c r="B241" s="31" t="s">
        <v>310</v>
      </c>
      <c r="C241" s="31">
        <v>200</v>
      </c>
      <c r="D241" s="32">
        <f>D242</f>
        <v>114.4</v>
      </c>
      <c r="E241" s="32">
        <f t="shared" si="99"/>
        <v>0</v>
      </c>
      <c r="F241" s="32">
        <f t="shared" si="99"/>
        <v>0</v>
      </c>
    </row>
    <row r="242" spans="1:6" ht="31.2" customHeight="1">
      <c r="A242" s="29" t="s">
        <v>17</v>
      </c>
      <c r="B242" s="31" t="s">
        <v>310</v>
      </c>
      <c r="C242" s="31">
        <v>240</v>
      </c>
      <c r="D242" s="32">
        <f>'Приложение 3'!G264</f>
        <v>114.4</v>
      </c>
      <c r="E242" s="32">
        <f>'Приложение 3'!H264</f>
        <v>0</v>
      </c>
      <c r="F242" s="32">
        <f>'Приложение 3'!I264</f>
        <v>0</v>
      </c>
    </row>
    <row r="243" spans="1:6" ht="83.4" customHeight="1">
      <c r="A243" s="61" t="s">
        <v>314</v>
      </c>
      <c r="B243" s="31" t="s">
        <v>323</v>
      </c>
      <c r="C243" s="31"/>
      <c r="D243" s="32">
        <f>D244</f>
        <v>161.30000000000001</v>
      </c>
      <c r="E243" s="32">
        <f t="shared" ref="E243:F244" si="100">E244</f>
        <v>0</v>
      </c>
      <c r="F243" s="32">
        <f t="shared" si="100"/>
        <v>0</v>
      </c>
    </row>
    <row r="244" spans="1:6" ht="31.2" customHeight="1">
      <c r="A244" s="29" t="s">
        <v>32</v>
      </c>
      <c r="B244" s="31" t="s">
        <v>323</v>
      </c>
      <c r="C244" s="31">
        <v>200</v>
      </c>
      <c r="D244" s="32">
        <f>D245</f>
        <v>161.30000000000001</v>
      </c>
      <c r="E244" s="32">
        <f t="shared" si="100"/>
        <v>0</v>
      </c>
      <c r="F244" s="32">
        <f t="shared" si="100"/>
        <v>0</v>
      </c>
    </row>
    <row r="245" spans="1:6" ht="30" customHeight="1">
      <c r="A245" s="29" t="s">
        <v>17</v>
      </c>
      <c r="B245" s="31" t="s">
        <v>323</v>
      </c>
      <c r="C245" s="31">
        <v>240</v>
      </c>
      <c r="D245" s="32">
        <f>'Приложение 3'!G192</f>
        <v>161.30000000000001</v>
      </c>
      <c r="E245" s="32">
        <f>'Приложение 3'!H192</f>
        <v>0</v>
      </c>
      <c r="F245" s="32">
        <f>'Приложение 3'!I192</f>
        <v>0</v>
      </c>
    </row>
    <row r="246" spans="1:6" ht="57.6" hidden="1" customHeight="1">
      <c r="A246" s="66" t="s">
        <v>298</v>
      </c>
      <c r="B246" s="91" t="s">
        <v>297</v>
      </c>
      <c r="C246" s="91"/>
      <c r="D246" s="92">
        <f>D247</f>
        <v>0</v>
      </c>
      <c r="E246" s="92">
        <f t="shared" ref="E246:F247" si="101">E247</f>
        <v>0</v>
      </c>
      <c r="F246" s="92">
        <f t="shared" si="101"/>
        <v>0</v>
      </c>
    </row>
    <row r="247" spans="1:6" ht="30.6" hidden="1" customHeight="1">
      <c r="A247" s="87" t="s">
        <v>32</v>
      </c>
      <c r="B247" s="91" t="s">
        <v>297</v>
      </c>
      <c r="C247" s="91">
        <v>200</v>
      </c>
      <c r="D247" s="92">
        <f>D248</f>
        <v>0</v>
      </c>
      <c r="E247" s="92">
        <f t="shared" si="101"/>
        <v>0</v>
      </c>
      <c r="F247" s="92">
        <f t="shared" si="101"/>
        <v>0</v>
      </c>
    </row>
    <row r="248" spans="1:6" ht="29.4" hidden="1" customHeight="1">
      <c r="A248" s="87" t="s">
        <v>17</v>
      </c>
      <c r="B248" s="91" t="s">
        <v>297</v>
      </c>
      <c r="C248" s="91">
        <v>240</v>
      </c>
      <c r="D248" s="92">
        <f>'Приложение 3'!G273</f>
        <v>0</v>
      </c>
      <c r="E248" s="92">
        <v>0</v>
      </c>
      <c r="F248" s="92">
        <v>0</v>
      </c>
    </row>
    <row r="249" spans="1:6" ht="52.8" hidden="1" customHeight="1">
      <c r="A249" s="66" t="s">
        <v>279</v>
      </c>
      <c r="B249" s="91" t="s">
        <v>299</v>
      </c>
      <c r="C249" s="91"/>
      <c r="D249" s="92">
        <f>D250</f>
        <v>0</v>
      </c>
      <c r="E249" s="92">
        <f t="shared" ref="E249:F250" si="102">E250</f>
        <v>0</v>
      </c>
      <c r="F249" s="92">
        <f t="shared" si="102"/>
        <v>0</v>
      </c>
    </row>
    <row r="250" spans="1:6" ht="29.4" hidden="1" customHeight="1">
      <c r="A250" s="87" t="s">
        <v>32</v>
      </c>
      <c r="B250" s="91" t="s">
        <v>299</v>
      </c>
      <c r="C250" s="91">
        <v>200</v>
      </c>
      <c r="D250" s="92">
        <f>D251</f>
        <v>0</v>
      </c>
      <c r="E250" s="92">
        <f t="shared" si="102"/>
        <v>0</v>
      </c>
      <c r="F250" s="92">
        <f t="shared" si="102"/>
        <v>0</v>
      </c>
    </row>
    <row r="251" spans="1:6" ht="29.4" hidden="1" customHeight="1">
      <c r="A251" s="87" t="s">
        <v>17</v>
      </c>
      <c r="B251" s="91" t="s">
        <v>299</v>
      </c>
      <c r="C251" s="91">
        <v>240</v>
      </c>
      <c r="D251" s="92">
        <f>'Приложение 3'!G276</f>
        <v>0</v>
      </c>
      <c r="E251" s="92">
        <v>0</v>
      </c>
      <c r="F251" s="92">
        <v>0</v>
      </c>
    </row>
    <row r="252" spans="1:6" ht="21" customHeight="1">
      <c r="A252" s="26" t="s">
        <v>141</v>
      </c>
      <c r="B252" s="16" t="s">
        <v>142</v>
      </c>
      <c r="C252" s="16"/>
      <c r="D252" s="27">
        <f>D253</f>
        <v>500.2</v>
      </c>
      <c r="E252" s="27">
        <f t="shared" ref="E252:F254" si="103">E253</f>
        <v>0</v>
      </c>
      <c r="F252" s="27">
        <f t="shared" si="103"/>
        <v>0</v>
      </c>
    </row>
    <row r="253" spans="1:6" ht="16.8" customHeight="1">
      <c r="A253" s="6" t="s">
        <v>143</v>
      </c>
      <c r="B253" s="8" t="s">
        <v>144</v>
      </c>
      <c r="C253" s="8"/>
      <c r="D253" s="9">
        <f>D254</f>
        <v>500.2</v>
      </c>
      <c r="E253" s="9">
        <f t="shared" si="103"/>
        <v>0</v>
      </c>
      <c r="F253" s="9">
        <f t="shared" si="103"/>
        <v>0</v>
      </c>
    </row>
    <row r="254" spans="1:6" ht="17.399999999999999" customHeight="1">
      <c r="A254" s="6" t="s">
        <v>64</v>
      </c>
      <c r="B254" s="8" t="s">
        <v>144</v>
      </c>
      <c r="C254" s="8">
        <v>700</v>
      </c>
      <c r="D254" s="9">
        <f>D255</f>
        <v>500.2</v>
      </c>
      <c r="E254" s="9">
        <f t="shared" si="103"/>
        <v>0</v>
      </c>
      <c r="F254" s="9">
        <f t="shared" si="103"/>
        <v>0</v>
      </c>
    </row>
    <row r="255" spans="1:6" ht="17.399999999999999" customHeight="1">
      <c r="A255" s="6" t="s">
        <v>65</v>
      </c>
      <c r="B255" s="8" t="s">
        <v>144</v>
      </c>
      <c r="C255" s="8">
        <v>730</v>
      </c>
      <c r="D255" s="9">
        <f>'Приложение 3'!G352</f>
        <v>500.2</v>
      </c>
      <c r="E255" s="9">
        <f>'Приложение 3'!H352</f>
        <v>0</v>
      </c>
      <c r="F255" s="9">
        <f>'Приложение 3'!I352</f>
        <v>0</v>
      </c>
    </row>
    <row r="256" spans="1:6" s="1" customFormat="1" ht="22.5" customHeight="1">
      <c r="A256" s="26" t="s">
        <v>80</v>
      </c>
      <c r="B256" s="16" t="s">
        <v>41</v>
      </c>
      <c r="C256" s="16"/>
      <c r="D256" s="27">
        <f t="shared" ref="D256:F260" si="104">D257</f>
        <v>120</v>
      </c>
      <c r="E256" s="27">
        <f t="shared" si="104"/>
        <v>0</v>
      </c>
      <c r="F256" s="27">
        <f t="shared" si="104"/>
        <v>0</v>
      </c>
    </row>
    <row r="257" spans="1:6" s="1" customFormat="1" ht="27.6">
      <c r="A257" s="6" t="s">
        <v>73</v>
      </c>
      <c r="B257" s="8" t="s">
        <v>74</v>
      </c>
      <c r="C257" s="8"/>
      <c r="D257" s="9">
        <f t="shared" si="104"/>
        <v>120</v>
      </c>
      <c r="E257" s="9">
        <f t="shared" si="104"/>
        <v>0</v>
      </c>
      <c r="F257" s="9">
        <f t="shared" si="104"/>
        <v>0</v>
      </c>
    </row>
    <row r="258" spans="1:6" s="1" customFormat="1" ht="32.25" customHeight="1">
      <c r="A258" s="6" t="s">
        <v>75</v>
      </c>
      <c r="B258" s="8" t="s">
        <v>76</v>
      </c>
      <c r="C258" s="8"/>
      <c r="D258" s="9">
        <f t="shared" si="104"/>
        <v>120</v>
      </c>
      <c r="E258" s="9">
        <f t="shared" si="104"/>
        <v>0</v>
      </c>
      <c r="F258" s="9">
        <f t="shared" si="104"/>
        <v>0</v>
      </c>
    </row>
    <row r="259" spans="1:6" s="1" customFormat="1" ht="27.6">
      <c r="A259" s="6" t="s">
        <v>21</v>
      </c>
      <c r="B259" s="8" t="s">
        <v>22</v>
      </c>
      <c r="C259" s="8"/>
      <c r="D259" s="9">
        <f t="shared" si="104"/>
        <v>120</v>
      </c>
      <c r="E259" s="9">
        <f t="shared" si="104"/>
        <v>0</v>
      </c>
      <c r="F259" s="9">
        <f t="shared" si="104"/>
        <v>0</v>
      </c>
    </row>
    <row r="260" spans="1:6">
      <c r="A260" s="6" t="s">
        <v>77</v>
      </c>
      <c r="B260" s="8" t="s">
        <v>22</v>
      </c>
      <c r="C260" s="8">
        <v>500</v>
      </c>
      <c r="D260" s="9">
        <f t="shared" si="104"/>
        <v>120</v>
      </c>
      <c r="E260" s="9">
        <f t="shared" si="104"/>
        <v>0</v>
      </c>
      <c r="F260" s="9">
        <f t="shared" si="104"/>
        <v>0</v>
      </c>
    </row>
    <row r="261" spans="1:6" ht="18.600000000000001" customHeight="1">
      <c r="A261" s="6" t="s">
        <v>23</v>
      </c>
      <c r="B261" s="8" t="s">
        <v>22</v>
      </c>
      <c r="C261" s="8">
        <v>540</v>
      </c>
      <c r="D261" s="9">
        <f>'Приложение 3'!G33</f>
        <v>120</v>
      </c>
      <c r="E261" s="9">
        <f>'Приложение 3'!H33</f>
        <v>0</v>
      </c>
      <c r="F261" s="9">
        <f>'Приложение 3'!I33</f>
        <v>0</v>
      </c>
    </row>
    <row r="262" spans="1:6" ht="30.75" hidden="1" customHeight="1">
      <c r="A262" s="26" t="s">
        <v>40</v>
      </c>
      <c r="B262" s="16" t="s">
        <v>100</v>
      </c>
      <c r="C262" s="16"/>
      <c r="D262" s="27">
        <f>D263+D267</f>
        <v>0</v>
      </c>
      <c r="E262" s="27">
        <f t="shared" ref="E262:F262" si="105">E263+E267</f>
        <v>0</v>
      </c>
      <c r="F262" s="27">
        <f t="shared" si="105"/>
        <v>0</v>
      </c>
    </row>
    <row r="263" spans="1:6" ht="49.5" hidden="1" customHeight="1">
      <c r="A263" s="6" t="s">
        <v>102</v>
      </c>
      <c r="B263" s="8" t="s">
        <v>101</v>
      </c>
      <c r="C263" s="8"/>
      <c r="D263" s="9">
        <f t="shared" ref="D263:F265" si="106">D264</f>
        <v>0</v>
      </c>
      <c r="E263" s="9">
        <f t="shared" si="106"/>
        <v>0</v>
      </c>
      <c r="F263" s="9">
        <f t="shared" si="106"/>
        <v>0</v>
      </c>
    </row>
    <row r="264" spans="1:6" ht="38.25" hidden="1" customHeight="1">
      <c r="A264" s="6" t="s">
        <v>36</v>
      </c>
      <c r="B264" s="8" t="s">
        <v>103</v>
      </c>
      <c r="C264" s="8"/>
      <c r="D264" s="9">
        <f t="shared" si="106"/>
        <v>0</v>
      </c>
      <c r="E264" s="9">
        <f t="shared" si="106"/>
        <v>0</v>
      </c>
      <c r="F264" s="9">
        <f t="shared" si="106"/>
        <v>0</v>
      </c>
    </row>
    <row r="265" spans="1:6" ht="65.25" hidden="1" customHeight="1">
      <c r="A265" s="6" t="s">
        <v>11</v>
      </c>
      <c r="B265" s="8" t="s">
        <v>103</v>
      </c>
      <c r="C265" s="8">
        <v>100</v>
      </c>
      <c r="D265" s="9">
        <f t="shared" si="106"/>
        <v>0</v>
      </c>
      <c r="E265" s="9">
        <f t="shared" si="106"/>
        <v>0</v>
      </c>
      <c r="F265" s="9">
        <f t="shared" si="106"/>
        <v>0</v>
      </c>
    </row>
    <row r="266" spans="1:6" ht="32.4" hidden="1" customHeight="1">
      <c r="A266" s="6" t="s">
        <v>12</v>
      </c>
      <c r="B266" s="8" t="s">
        <v>103</v>
      </c>
      <c r="C266" s="8">
        <v>120</v>
      </c>
      <c r="D266" s="9">
        <f>'Приложение 3'!G92</f>
        <v>0</v>
      </c>
      <c r="E266" s="9">
        <f>'Приложение 3'!H92</f>
        <v>0</v>
      </c>
      <c r="F266" s="9">
        <f>'Приложение 3'!I92</f>
        <v>0</v>
      </c>
    </row>
    <row r="267" spans="1:6" ht="32.4" hidden="1" customHeight="1">
      <c r="A267" s="66" t="s">
        <v>111</v>
      </c>
      <c r="B267" s="67" t="s">
        <v>112</v>
      </c>
      <c r="C267" s="67"/>
      <c r="D267" s="69">
        <f>D268+D271+D274+D277</f>
        <v>0</v>
      </c>
      <c r="E267" s="69">
        <f t="shared" ref="E267:F267" si="107">E268+E271+E274+E277</f>
        <v>0</v>
      </c>
      <c r="F267" s="69">
        <f t="shared" si="107"/>
        <v>0</v>
      </c>
    </row>
    <row r="268" spans="1:6" ht="39.6" hidden="1" customHeight="1">
      <c r="A268" s="66" t="s">
        <v>113</v>
      </c>
      <c r="B268" s="67" t="s">
        <v>114</v>
      </c>
      <c r="C268" s="67"/>
      <c r="D268" s="69">
        <f t="shared" ref="D268:F269" si="108">D269</f>
        <v>0</v>
      </c>
      <c r="E268" s="69">
        <f t="shared" si="108"/>
        <v>0</v>
      </c>
      <c r="F268" s="69">
        <f t="shared" si="108"/>
        <v>0</v>
      </c>
    </row>
    <row r="269" spans="1:6" ht="32.4" hidden="1" customHeight="1">
      <c r="A269" s="66" t="s">
        <v>32</v>
      </c>
      <c r="B269" s="67" t="s">
        <v>114</v>
      </c>
      <c r="C269" s="67">
        <v>200</v>
      </c>
      <c r="D269" s="69">
        <f t="shared" si="108"/>
        <v>0</v>
      </c>
      <c r="E269" s="69">
        <f t="shared" si="108"/>
        <v>0</v>
      </c>
      <c r="F269" s="69">
        <f t="shared" si="108"/>
        <v>0</v>
      </c>
    </row>
    <row r="270" spans="1:6" ht="32.4" hidden="1" customHeight="1">
      <c r="A270" s="66" t="s">
        <v>17</v>
      </c>
      <c r="B270" s="67" t="s">
        <v>114</v>
      </c>
      <c r="C270" s="67">
        <v>240</v>
      </c>
      <c r="D270" s="69">
        <f>'Приложение 3'!G138</f>
        <v>0</v>
      </c>
      <c r="E270" s="69">
        <f>'Приложение 3'!H138</f>
        <v>0</v>
      </c>
      <c r="F270" s="69">
        <f>'Приложение 3'!I138</f>
        <v>0</v>
      </c>
    </row>
    <row r="271" spans="1:6" ht="54.6" hidden="1" customHeight="1">
      <c r="A271" s="6" t="s">
        <v>119</v>
      </c>
      <c r="B271" s="8" t="s">
        <v>120</v>
      </c>
      <c r="C271" s="8"/>
      <c r="D271" s="9">
        <f>D272</f>
        <v>0</v>
      </c>
      <c r="E271" s="9">
        <f t="shared" ref="E271:F272" si="109">E272</f>
        <v>0</v>
      </c>
      <c r="F271" s="9">
        <f t="shared" si="109"/>
        <v>0</v>
      </c>
    </row>
    <row r="272" spans="1:6" ht="32.4" hidden="1" customHeight="1">
      <c r="A272" s="6" t="s">
        <v>32</v>
      </c>
      <c r="B272" s="8" t="s">
        <v>120</v>
      </c>
      <c r="C272" s="8">
        <v>200</v>
      </c>
      <c r="D272" s="9">
        <f>D273</f>
        <v>0</v>
      </c>
      <c r="E272" s="9">
        <f t="shared" si="109"/>
        <v>0</v>
      </c>
      <c r="F272" s="9">
        <f t="shared" si="109"/>
        <v>0</v>
      </c>
    </row>
    <row r="273" spans="1:6" ht="32.4" hidden="1" customHeight="1">
      <c r="A273" s="6" t="s">
        <v>17</v>
      </c>
      <c r="B273" s="8" t="s">
        <v>120</v>
      </c>
      <c r="C273" s="8">
        <v>240</v>
      </c>
      <c r="D273" s="9">
        <v>0</v>
      </c>
      <c r="E273" s="9">
        <f>'Приложение 3'!H121</f>
        <v>0</v>
      </c>
      <c r="F273" s="9">
        <f>'Приложение 3'!I121</f>
        <v>0</v>
      </c>
    </row>
    <row r="274" spans="1:6" ht="55.2" hidden="1" customHeight="1">
      <c r="A274" s="6" t="s">
        <v>179</v>
      </c>
      <c r="B274" s="8" t="s">
        <v>211</v>
      </c>
      <c r="C274" s="8"/>
      <c r="D274" s="9">
        <f>D275</f>
        <v>0</v>
      </c>
      <c r="E274" s="9">
        <f t="shared" ref="E274:F275" si="110">E275</f>
        <v>0</v>
      </c>
      <c r="F274" s="9">
        <f t="shared" si="110"/>
        <v>0</v>
      </c>
    </row>
    <row r="275" spans="1:6" ht="32.4" hidden="1" customHeight="1">
      <c r="A275" s="6" t="s">
        <v>32</v>
      </c>
      <c r="B275" s="8" t="s">
        <v>211</v>
      </c>
      <c r="C275" s="8">
        <v>200</v>
      </c>
      <c r="D275" s="9">
        <f>D276</f>
        <v>0</v>
      </c>
      <c r="E275" s="9">
        <f t="shared" si="110"/>
        <v>0</v>
      </c>
      <c r="F275" s="9">
        <f t="shared" si="110"/>
        <v>0</v>
      </c>
    </row>
    <row r="276" spans="1:6" ht="32.4" hidden="1" customHeight="1">
      <c r="A276" s="6" t="s">
        <v>17</v>
      </c>
      <c r="B276" s="8" t="s">
        <v>211</v>
      </c>
      <c r="C276" s="8">
        <v>240</v>
      </c>
      <c r="D276" s="9">
        <f>'Приложение 3'!G124</f>
        <v>0</v>
      </c>
      <c r="E276" s="9">
        <f>'Приложение 3'!H124</f>
        <v>0</v>
      </c>
      <c r="F276" s="9">
        <f>'Приложение 3'!I124</f>
        <v>0</v>
      </c>
    </row>
    <row r="277" spans="1:6" ht="56.4" hidden="1" customHeight="1">
      <c r="A277" s="6" t="s">
        <v>180</v>
      </c>
      <c r="B277" s="8" t="s">
        <v>210</v>
      </c>
      <c r="C277" s="8"/>
      <c r="D277" s="9">
        <f>D278</f>
        <v>0</v>
      </c>
      <c r="E277" s="9">
        <f t="shared" ref="E277:F278" si="111">E278</f>
        <v>0</v>
      </c>
      <c r="F277" s="9">
        <f t="shared" si="111"/>
        <v>0</v>
      </c>
    </row>
    <row r="278" spans="1:6" ht="32.4" hidden="1" customHeight="1">
      <c r="A278" s="6" t="s">
        <v>32</v>
      </c>
      <c r="B278" s="8" t="s">
        <v>210</v>
      </c>
      <c r="C278" s="8">
        <v>200</v>
      </c>
      <c r="D278" s="9">
        <f>D279</f>
        <v>0</v>
      </c>
      <c r="E278" s="9">
        <f t="shared" si="111"/>
        <v>0</v>
      </c>
      <c r="F278" s="9">
        <f t="shared" si="111"/>
        <v>0</v>
      </c>
    </row>
    <row r="279" spans="1:6" ht="32.4" hidden="1" customHeight="1">
      <c r="A279" s="6" t="s">
        <v>17</v>
      </c>
      <c r="B279" s="8" t="s">
        <v>210</v>
      </c>
      <c r="C279" s="8">
        <v>240</v>
      </c>
      <c r="D279" s="9">
        <f>'Приложение 3'!G127</f>
        <v>0</v>
      </c>
      <c r="E279" s="9">
        <f>'Приложение 3'!H127</f>
        <v>0</v>
      </c>
      <c r="F279" s="9">
        <f>'Приложение 3'!I127</f>
        <v>0</v>
      </c>
    </row>
    <row r="280" spans="1:6" ht="32.4" customHeight="1">
      <c r="A280" s="126" t="s">
        <v>79</v>
      </c>
      <c r="B280" s="127"/>
      <c r="C280" s="128"/>
      <c r="D280" s="27">
        <f>D7+D26+D32+D41+D78+D89+D106+D133+D171+D176+D192+D252+D256+D262</f>
        <v>84377.299999999988</v>
      </c>
      <c r="E280" s="27">
        <f t="shared" ref="E280:F280" si="112">E7+E26+E32+E41+E78+E89+E106+E133+E171+E176+E192+E252+E256+E262</f>
        <v>48827.600000000006</v>
      </c>
      <c r="F280" s="27">
        <f t="shared" si="112"/>
        <v>54756.9</v>
      </c>
    </row>
    <row r="281" spans="1:6">
      <c r="C281" s="53" t="s">
        <v>195</v>
      </c>
      <c r="D281" s="54">
        <f>'Приложение 3'!G361-Приложение5!D280</f>
        <v>0</v>
      </c>
      <c r="E281" s="54">
        <f>'Приложение 3'!H361-Приложение5!E280</f>
        <v>0</v>
      </c>
      <c r="F281" s="54">
        <f>'Приложение 3'!I361-Приложение5!F280</f>
        <v>0</v>
      </c>
    </row>
    <row r="283" spans="1:6">
      <c r="A283" s="52" t="s">
        <v>253</v>
      </c>
      <c r="E283" s="59">
        <f>'Приложение 3'!H362</f>
        <v>1252</v>
      </c>
      <c r="F283" s="59">
        <f>'Приложение 3'!I362</f>
        <v>2882</v>
      </c>
    </row>
    <row r="285" spans="1:6">
      <c r="A285" s="52" t="s">
        <v>324</v>
      </c>
      <c r="E285" s="93">
        <f>E280+E283</f>
        <v>50079.600000000006</v>
      </c>
      <c r="F285" s="93">
        <f>F280+F283</f>
        <v>57638.9</v>
      </c>
    </row>
  </sheetData>
  <mergeCells count="3">
    <mergeCell ref="A280:C280"/>
    <mergeCell ref="C2:F2"/>
    <mergeCell ref="A3:F3"/>
  </mergeCells>
  <pageMargins left="0.39370078740157483" right="0.11811023622047245" top="0.82677165354330717" bottom="0.35433070866141736" header="0" footer="0"/>
  <pageSetup paperSize="9" scale="80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3</vt:lpstr>
      <vt:lpstr>Приложение 4</vt:lpstr>
      <vt:lpstr>Приложение5</vt:lpstr>
      <vt:lpstr>'Приложение 3'!Заголовки_для_печати</vt:lpstr>
      <vt:lpstr>'Приложение 4'!Заголовки_для_печати</vt:lpstr>
      <vt:lpstr>Приложение5!Заголовки_для_печати</vt:lpstr>
      <vt:lpstr>'Приложение 3'!Область_печати</vt:lpstr>
      <vt:lpstr>'Приложение 4'!Область_печати</vt:lpstr>
      <vt:lpstr>Приложение5!Область_печати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2021-11-12T09:12:12Z</dcterms:modified>
</cp:coreProperties>
</file>