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25"/>
  </bookViews>
  <sheets>
    <sheet name="Приложение 5" sheetId="1" r:id="rId1"/>
    <sheet name="Приложение 6" sheetId="7" r:id="rId2"/>
    <sheet name="Приложение 7" sheetId="8" r:id="rId3"/>
  </sheets>
  <definedNames>
    <definedName name="_xlnm.Print_Area" localSheetId="0">'Приложение 5'!$A$1:$I$294</definedName>
    <definedName name="_xlnm.Print_Area" localSheetId="1">'Приложение 6'!$A$1:$H$290</definedName>
    <definedName name="_xlnm.Print_Area" localSheetId="2">'Приложение 7'!$A$1:$F$213</definedName>
  </definedNames>
  <calcPr calcId="124519"/>
</workbook>
</file>

<file path=xl/calcChain.xml><?xml version="1.0" encoding="utf-8"?>
<calcChain xmlns="http://schemas.openxmlformats.org/spreadsheetml/2006/main">
  <c r="E88" i="8"/>
  <c r="F88"/>
  <c r="D88"/>
  <c r="E92"/>
  <c r="F92"/>
  <c r="D92"/>
  <c r="D89"/>
  <c r="D93"/>
  <c r="F93"/>
  <c r="D94"/>
  <c r="E94"/>
  <c r="E93" s="1"/>
  <c r="F94"/>
  <c r="G204" i="7"/>
  <c r="H204"/>
  <c r="F204"/>
  <c r="G208"/>
  <c r="H208"/>
  <c r="F208"/>
  <c r="H41" i="1"/>
  <c r="I41"/>
  <c r="G41"/>
  <c r="H38"/>
  <c r="G38"/>
  <c r="H37" l="1"/>
  <c r="G37"/>
  <c r="H201" l="1"/>
  <c r="I201"/>
  <c r="H202"/>
  <c r="I202"/>
  <c r="G201"/>
  <c r="G200" s="1"/>
  <c r="G204"/>
  <c r="H33" l="1"/>
  <c r="I33"/>
  <c r="H34"/>
  <c r="I34"/>
  <c r="G33"/>
  <c r="G34"/>
  <c r="E167" i="8"/>
  <c r="F167"/>
  <c r="D147"/>
  <c r="E147"/>
  <c r="F147"/>
  <c r="E78"/>
  <c r="F78"/>
  <c r="E74"/>
  <c r="F74"/>
  <c r="E39"/>
  <c r="F39"/>
  <c r="E35"/>
  <c r="F35"/>
  <c r="E170"/>
  <c r="E169" s="1"/>
  <c r="F170"/>
  <c r="F169" s="1"/>
  <c r="E61"/>
  <c r="E60" s="1"/>
  <c r="E59" s="1"/>
  <c r="E58" s="1"/>
  <c r="F61"/>
  <c r="F60" s="1"/>
  <c r="F59" s="1"/>
  <c r="F58" s="1"/>
  <c r="H39" i="1"/>
  <c r="I39"/>
  <c r="I38" s="1"/>
  <c r="I37" s="1"/>
  <c r="H17"/>
  <c r="I17"/>
  <c r="H16"/>
  <c r="I16"/>
  <c r="H15"/>
  <c r="I15"/>
  <c r="H14"/>
  <c r="I14"/>
  <c r="H192"/>
  <c r="G202" i="7"/>
  <c r="E86" i="8" s="1"/>
  <c r="E85" s="1"/>
  <c r="H202" i="7"/>
  <c r="H201" s="1"/>
  <c r="G190"/>
  <c r="H190"/>
  <c r="G63"/>
  <c r="E68" i="8" s="1"/>
  <c r="E67" s="1"/>
  <c r="H63" i="7"/>
  <c r="F68" i="8" s="1"/>
  <c r="F67" s="1"/>
  <c r="H66" i="1"/>
  <c r="H71"/>
  <c r="H8"/>
  <c r="I8"/>
  <c r="I18"/>
  <c r="H18"/>
  <c r="G8"/>
  <c r="H167"/>
  <c r="I167"/>
  <c r="H197"/>
  <c r="I197"/>
  <c r="H189"/>
  <c r="I189"/>
  <c r="H188"/>
  <c r="I188"/>
  <c r="H187"/>
  <c r="I187"/>
  <c r="H186"/>
  <c r="I186"/>
  <c r="H81"/>
  <c r="I81"/>
  <c r="H80"/>
  <c r="I80"/>
  <c r="H58"/>
  <c r="I58"/>
  <c r="D167" i="8"/>
  <c r="F86" i="7"/>
  <c r="F85" s="1"/>
  <c r="F84" s="1"/>
  <c r="G80" i="1"/>
  <c r="G81"/>
  <c r="F172" i="7"/>
  <c r="D170" i="8" s="1"/>
  <c r="D169" s="1"/>
  <c r="G167" i="1"/>
  <c r="F202" i="7"/>
  <c r="D86" i="8" s="1"/>
  <c r="D85" s="1"/>
  <c r="G197" i="1"/>
  <c r="G62" i="7"/>
  <c r="F63"/>
  <c r="F62" s="1"/>
  <c r="G58" i="1"/>
  <c r="F194" i="7"/>
  <c r="F193" s="1"/>
  <c r="F192" s="1"/>
  <c r="F191" s="1"/>
  <c r="F190" s="1"/>
  <c r="G189" i="1"/>
  <c r="G188" s="1"/>
  <c r="G187" s="1"/>
  <c r="G186" s="1"/>
  <c r="H62" i="7" l="1"/>
  <c r="G201"/>
  <c r="F86" i="8"/>
  <c r="F85" s="1"/>
  <c r="F171" i="7"/>
  <c r="F201"/>
  <c r="D68" i="8"/>
  <c r="D67" s="1"/>
  <c r="D61"/>
  <c r="D60" s="1"/>
  <c r="D59" s="1"/>
  <c r="D58" s="1"/>
  <c r="G207" i="7"/>
  <c r="G206" s="1"/>
  <c r="G205" s="1"/>
  <c r="H207"/>
  <c r="H206" s="1"/>
  <c r="H205" s="1"/>
  <c r="F200"/>
  <c r="D166" i="8"/>
  <c r="D165" s="1"/>
  <c r="G256" i="7"/>
  <c r="G255" s="1"/>
  <c r="G254" s="1"/>
  <c r="G253" s="1"/>
  <c r="G252" s="1"/>
  <c r="H256"/>
  <c r="H255" s="1"/>
  <c r="H254" s="1"/>
  <c r="H253" s="1"/>
  <c r="H252" s="1"/>
  <c r="F256"/>
  <c r="F255" s="1"/>
  <c r="F254" s="1"/>
  <c r="F253" s="1"/>
  <c r="F252" s="1"/>
  <c r="I251" i="1"/>
  <c r="I250" s="1"/>
  <c r="I249" s="1"/>
  <c r="I248" s="1"/>
  <c r="H251"/>
  <c r="H250" s="1"/>
  <c r="H249" s="1"/>
  <c r="H248" s="1"/>
  <c r="G251"/>
  <c r="G250" s="1"/>
  <c r="G249" s="1"/>
  <c r="G248" s="1"/>
  <c r="D113" i="8"/>
  <c r="D112" s="1"/>
  <c r="F112"/>
  <c r="E112"/>
  <c r="F242" i="7"/>
  <c r="F241" s="1"/>
  <c r="H241"/>
  <c r="G241"/>
  <c r="I237" i="1"/>
  <c r="H237"/>
  <c r="G237"/>
  <c r="F226" i="7"/>
  <c r="F225" s="1"/>
  <c r="F224" s="1"/>
  <c r="F223"/>
  <c r="F222" s="1"/>
  <c r="F221" s="1"/>
  <c r="F220"/>
  <c r="F219" s="1"/>
  <c r="F218" s="1"/>
  <c r="H225"/>
  <c r="H224" s="1"/>
  <c r="G225"/>
  <c r="G224" s="1"/>
  <c r="H222"/>
  <c r="H221" s="1"/>
  <c r="G222"/>
  <c r="G221" s="1"/>
  <c r="H219"/>
  <c r="H218" s="1"/>
  <c r="G219"/>
  <c r="G218" s="1"/>
  <c r="I221" i="1"/>
  <c r="I220" s="1"/>
  <c r="H221"/>
  <c r="H220" s="1"/>
  <c r="G221"/>
  <c r="G220" s="1"/>
  <c r="I218"/>
  <c r="I217" s="1"/>
  <c r="H218"/>
  <c r="H217" s="1"/>
  <c r="G218"/>
  <c r="G217" s="1"/>
  <c r="I215"/>
  <c r="I214" s="1"/>
  <c r="H215"/>
  <c r="H214" s="1"/>
  <c r="G215"/>
  <c r="G214" s="1"/>
  <c r="E91" i="8"/>
  <c r="E90" s="1"/>
  <c r="E89" s="1"/>
  <c r="F91"/>
  <c r="F90" s="1"/>
  <c r="F89" s="1"/>
  <c r="D91"/>
  <c r="D90" s="1"/>
  <c r="F207" i="7"/>
  <c r="F206" s="1"/>
  <c r="F205" s="1"/>
  <c r="G202" i="1"/>
  <c r="G179"/>
  <c r="G178" s="1"/>
  <c r="G177" s="1"/>
  <c r="G176"/>
  <c r="F180" i="7" s="1"/>
  <c r="F179" s="1"/>
  <c r="F178" s="1"/>
  <c r="F177"/>
  <c r="F176" s="1"/>
  <c r="F175" s="1"/>
  <c r="E51" i="8"/>
  <c r="E50" s="1"/>
  <c r="E49" s="1"/>
  <c r="F51"/>
  <c r="F50" s="1"/>
  <c r="F49" s="1"/>
  <c r="D51"/>
  <c r="D50" s="1"/>
  <c r="D49" s="1"/>
  <c r="G148" i="7"/>
  <c r="G147" s="1"/>
  <c r="G146" s="1"/>
  <c r="H148"/>
  <c r="H147" s="1"/>
  <c r="H146" s="1"/>
  <c r="F148"/>
  <c r="F147" s="1"/>
  <c r="F146" s="1"/>
  <c r="I143" i="1"/>
  <c r="I142" s="1"/>
  <c r="H143"/>
  <c r="H142" s="1"/>
  <c r="G143"/>
  <c r="G142" s="1"/>
  <c r="G113"/>
  <c r="G110"/>
  <c r="F83" i="7"/>
  <c r="F82" s="1"/>
  <c r="E70" i="8"/>
  <c r="E69" s="1"/>
  <c r="F70"/>
  <c r="F69" s="1"/>
  <c r="D70"/>
  <c r="D69" s="1"/>
  <c r="F65" i="7"/>
  <c r="F64" s="1"/>
  <c r="H64"/>
  <c r="G64"/>
  <c r="I60" i="1"/>
  <c r="H60"/>
  <c r="G60"/>
  <c r="D39" i="8"/>
  <c r="F56" i="7"/>
  <c r="F55" s="1"/>
  <c r="F54" s="1"/>
  <c r="F53" s="1"/>
  <c r="H55"/>
  <c r="H54" s="1"/>
  <c r="H53" s="1"/>
  <c r="G55"/>
  <c r="G54" s="1"/>
  <c r="G53" s="1"/>
  <c r="I51" i="1"/>
  <c r="I50" s="1"/>
  <c r="I49" s="1"/>
  <c r="H51"/>
  <c r="H50" s="1"/>
  <c r="H49" s="1"/>
  <c r="G51"/>
  <c r="G50" s="1"/>
  <c r="G49" s="1"/>
  <c r="D35" i="8"/>
  <c r="G18" i="7"/>
  <c r="G17" s="1"/>
  <c r="G16" s="1"/>
  <c r="G15" s="1"/>
  <c r="G14" s="1"/>
  <c r="H18"/>
  <c r="H17" s="1"/>
  <c r="H16" s="1"/>
  <c r="H15" s="1"/>
  <c r="H14" s="1"/>
  <c r="F18"/>
  <c r="F17" s="1"/>
  <c r="F16" s="1"/>
  <c r="F15" s="1"/>
  <c r="F14" s="1"/>
  <c r="H12" i="1"/>
  <c r="H11" s="1"/>
  <c r="H10" s="1"/>
  <c r="H9" s="1"/>
  <c r="I12"/>
  <c r="I11" s="1"/>
  <c r="I10" s="1"/>
  <c r="I9" s="1"/>
  <c r="G12"/>
  <c r="G11" s="1"/>
  <c r="G10" s="1"/>
  <c r="G9" s="1"/>
  <c r="D172" i="8"/>
  <c r="D171" s="1"/>
  <c r="D168" s="1"/>
  <c r="E115"/>
  <c r="E114" s="1"/>
  <c r="E111" s="1"/>
  <c r="E110" s="1"/>
  <c r="F115"/>
  <c r="F114" s="1"/>
  <c r="F111" s="1"/>
  <c r="F110" s="1"/>
  <c r="D115"/>
  <c r="D114" s="1"/>
  <c r="F244" i="7"/>
  <c r="F243" s="1"/>
  <c r="H243"/>
  <c r="H240" s="1"/>
  <c r="H239" s="1"/>
  <c r="G243"/>
  <c r="G240" s="1"/>
  <c r="G239" s="1"/>
  <c r="H239" i="1"/>
  <c r="H236" s="1"/>
  <c r="H235" s="1"/>
  <c r="I239"/>
  <c r="I236" s="1"/>
  <c r="I235" s="1"/>
  <c r="G239"/>
  <c r="G183" i="7"/>
  <c r="G182" s="1"/>
  <c r="G181" s="1"/>
  <c r="H183"/>
  <c r="H182" s="1"/>
  <c r="H181" s="1"/>
  <c r="G180"/>
  <c r="G179" s="1"/>
  <c r="G178" s="1"/>
  <c r="H180"/>
  <c r="H179" s="1"/>
  <c r="H178" s="1"/>
  <c r="G177"/>
  <c r="G176" s="1"/>
  <c r="G175" s="1"/>
  <c r="H177"/>
  <c r="H176" s="1"/>
  <c r="H175" s="1"/>
  <c r="G174"/>
  <c r="G173" s="1"/>
  <c r="G170" s="1"/>
  <c r="H174"/>
  <c r="H173" s="1"/>
  <c r="H170" s="1"/>
  <c r="G169"/>
  <c r="G168" s="1"/>
  <c r="G167" s="1"/>
  <c r="H169"/>
  <c r="H168" s="1"/>
  <c r="H167" s="1"/>
  <c r="F174"/>
  <c r="F173" s="1"/>
  <c r="F169"/>
  <c r="F168" s="1"/>
  <c r="F167" s="1"/>
  <c r="H178" i="1"/>
  <c r="H177" s="1"/>
  <c r="E184" i="8" s="1"/>
  <c r="E183" s="1"/>
  <c r="E182" s="1"/>
  <c r="I178" i="1"/>
  <c r="I177" s="1"/>
  <c r="F184" i="8" s="1"/>
  <c r="F183" s="1"/>
  <c r="F182" s="1"/>
  <c r="H175" i="1"/>
  <c r="H174" s="1"/>
  <c r="E181" i="8" s="1"/>
  <c r="E180" s="1"/>
  <c r="E179" s="1"/>
  <c r="I175" i="1"/>
  <c r="I174" s="1"/>
  <c r="F181" i="8" s="1"/>
  <c r="F180" s="1"/>
  <c r="F179" s="1"/>
  <c r="H172" i="1"/>
  <c r="H171" s="1"/>
  <c r="E178" i="8" s="1"/>
  <c r="E177" s="1"/>
  <c r="E176" s="1"/>
  <c r="I172" i="1"/>
  <c r="I171" s="1"/>
  <c r="F178" i="8" s="1"/>
  <c r="F177" s="1"/>
  <c r="F176" s="1"/>
  <c r="H169" i="1"/>
  <c r="H166" s="1"/>
  <c r="I169"/>
  <c r="I166" s="1"/>
  <c r="G169"/>
  <c r="G166" s="1"/>
  <c r="H164"/>
  <c r="H163" s="1"/>
  <c r="E172" i="8" s="1"/>
  <c r="E171" s="1"/>
  <c r="E168" s="1"/>
  <c r="I164" i="1"/>
  <c r="I163" s="1"/>
  <c r="G164"/>
  <c r="G163" s="1"/>
  <c r="G83" i="7"/>
  <c r="G82" s="1"/>
  <c r="H83"/>
  <c r="H82" s="1"/>
  <c r="I78" i="1"/>
  <c r="H78"/>
  <c r="G236" l="1"/>
  <c r="F170" i="7"/>
  <c r="D111" i="8"/>
  <c r="D110" s="1"/>
  <c r="F240" i="7"/>
  <c r="F239" s="1"/>
  <c r="G235" i="1"/>
  <c r="D184" i="8"/>
  <c r="D183" s="1"/>
  <c r="D182" s="1"/>
  <c r="D178"/>
  <c r="D177" s="1"/>
  <c r="D176" s="1"/>
  <c r="H213" i="1"/>
  <c r="H212" s="1"/>
  <c r="D181" i="8"/>
  <c r="D180" s="1"/>
  <c r="D179" s="1"/>
  <c r="F217" i="7"/>
  <c r="F216" s="1"/>
  <c r="H217"/>
  <c r="H216" s="1"/>
  <c r="G217"/>
  <c r="G216" s="1"/>
  <c r="G213" i="1"/>
  <c r="G212" s="1"/>
  <c r="I213"/>
  <c r="I212" s="1"/>
  <c r="G78"/>
  <c r="F183" i="7"/>
  <c r="F182" s="1"/>
  <c r="F181" s="1"/>
  <c r="G175" i="1"/>
  <c r="G174" s="1"/>
  <c r="G172"/>
  <c r="G171" s="1"/>
  <c r="I162"/>
  <c r="I161" s="1"/>
  <c r="F172" i="8"/>
  <c r="F171" s="1"/>
  <c r="F168" s="1"/>
  <c r="H162" i="1"/>
  <c r="H161" s="1"/>
  <c r="H166" i="7"/>
  <c r="H165" s="1"/>
  <c r="G166"/>
  <c r="G165" s="1"/>
  <c r="F166" l="1"/>
  <c r="F165" s="1"/>
  <c r="G162" i="1"/>
  <c r="G161" s="1"/>
  <c r="F141" i="7" l="1"/>
  <c r="F140" s="1"/>
  <c r="F139" s="1"/>
  <c r="E44" i="8"/>
  <c r="E43" s="1"/>
  <c r="E42" s="1"/>
  <c r="F44"/>
  <c r="F43" s="1"/>
  <c r="F42" s="1"/>
  <c r="G141" i="7"/>
  <c r="G140" s="1"/>
  <c r="G139" s="1"/>
  <c r="H141"/>
  <c r="H140" s="1"/>
  <c r="H139" s="1"/>
  <c r="D47" i="8"/>
  <c r="D46" s="1"/>
  <c r="D45" s="1"/>
  <c r="I136" i="1"/>
  <c r="I135" s="1"/>
  <c r="H136"/>
  <c r="H135" s="1"/>
  <c r="G151" i="7"/>
  <c r="G150" s="1"/>
  <c r="G149" s="1"/>
  <c r="H151"/>
  <c r="H150" s="1"/>
  <c r="H149" s="1"/>
  <c r="E54" i="8"/>
  <c r="E53" s="1"/>
  <c r="E52" s="1"/>
  <c r="F54"/>
  <c r="F53" s="1"/>
  <c r="F52" s="1"/>
  <c r="G146" i="1"/>
  <c r="G145" s="1"/>
  <c r="I146"/>
  <c r="I145" s="1"/>
  <c r="H146"/>
  <c r="H145" s="1"/>
  <c r="D57" i="8"/>
  <c r="D56" s="1"/>
  <c r="E133"/>
  <c r="E132" s="1"/>
  <c r="E131" s="1"/>
  <c r="F133"/>
  <c r="F132" s="1"/>
  <c r="F131" s="1"/>
  <c r="D133"/>
  <c r="D132" s="1"/>
  <c r="D131" s="1"/>
  <c r="E130"/>
  <c r="E129" s="1"/>
  <c r="E128" s="1"/>
  <c r="F130"/>
  <c r="F129" s="1"/>
  <c r="F128" s="1"/>
  <c r="D130"/>
  <c r="D129" s="1"/>
  <c r="D128" s="1"/>
  <c r="G283" i="7"/>
  <c r="G282" s="1"/>
  <c r="G281" s="1"/>
  <c r="H283"/>
  <c r="H282" s="1"/>
  <c r="H281" s="1"/>
  <c r="F283"/>
  <c r="F282" s="1"/>
  <c r="F281" s="1"/>
  <c r="G280"/>
  <c r="G279" s="1"/>
  <c r="G278" s="1"/>
  <c r="H280"/>
  <c r="H279" s="1"/>
  <c r="H278" s="1"/>
  <c r="F280"/>
  <c r="F279" s="1"/>
  <c r="F278" s="1"/>
  <c r="I278" i="1"/>
  <c r="I277" s="1"/>
  <c r="H278"/>
  <c r="H277" s="1"/>
  <c r="G278"/>
  <c r="G277" s="1"/>
  <c r="H264"/>
  <c r="H149"/>
  <c r="H148" s="1"/>
  <c r="H141" s="1"/>
  <c r="I149"/>
  <c r="I148" s="1"/>
  <c r="I141" s="1"/>
  <c r="G144" i="7"/>
  <c r="H144"/>
  <c r="G154"/>
  <c r="G153" s="1"/>
  <c r="G152" s="1"/>
  <c r="H154"/>
  <c r="H153" s="1"/>
  <c r="H152" s="1"/>
  <c r="E57" i="8"/>
  <c r="E56" s="1"/>
  <c r="E55" s="1"/>
  <c r="F57"/>
  <c r="F56" s="1"/>
  <c r="F55" s="1"/>
  <c r="E47"/>
  <c r="F47"/>
  <c r="F144" i="7"/>
  <c r="F154"/>
  <c r="F153" s="1"/>
  <c r="F152" s="1"/>
  <c r="G145" l="1"/>
  <c r="H145"/>
  <c r="G149" i="1"/>
  <c r="G148" s="1"/>
  <c r="G141" s="1"/>
  <c r="D54" i="8"/>
  <c r="D53" s="1"/>
  <c r="D52" s="1"/>
  <c r="F151" i="7"/>
  <c r="F150" s="1"/>
  <c r="F149" s="1"/>
  <c r="F145" s="1"/>
  <c r="G136" i="1"/>
  <c r="G135" s="1"/>
  <c r="D44" i="8"/>
  <c r="D43" s="1"/>
  <c r="D42" s="1"/>
  <c r="D41" s="1"/>
  <c r="E48"/>
  <c r="F48"/>
  <c r="D55"/>
  <c r="D48" s="1"/>
  <c r="F146"/>
  <c r="E146"/>
  <c r="D146"/>
  <c r="E122"/>
  <c r="E121" s="1"/>
  <c r="E120" s="1"/>
  <c r="E73"/>
  <c r="E72" s="1"/>
  <c r="E71" s="1"/>
  <c r="F73"/>
  <c r="F72" s="1"/>
  <c r="F71" s="1"/>
  <c r="D74"/>
  <c r="D73" s="1"/>
  <c r="D72" s="1"/>
  <c r="D71" s="1"/>
  <c r="F188"/>
  <c r="F187" s="1"/>
  <c r="F186" s="1"/>
  <c r="F185" s="1"/>
  <c r="E188"/>
  <c r="E187" s="1"/>
  <c r="E186" s="1"/>
  <c r="E185" s="1"/>
  <c r="D188"/>
  <c r="D187" s="1"/>
  <c r="D186" s="1"/>
  <c r="D185" s="1"/>
  <c r="F127"/>
  <c r="F126" s="1"/>
  <c r="F125" s="1"/>
  <c r="F124" s="1"/>
  <c r="E127"/>
  <c r="E126" s="1"/>
  <c r="E125" s="1"/>
  <c r="E124" s="1"/>
  <c r="D127"/>
  <c r="D126" s="1"/>
  <c r="D125" s="1"/>
  <c r="D124" s="1"/>
  <c r="F175"/>
  <c r="F174" s="1"/>
  <c r="F173" s="1"/>
  <c r="E175"/>
  <c r="E174" s="1"/>
  <c r="E173" s="1"/>
  <c r="D175"/>
  <c r="D174" s="1"/>
  <c r="D173" s="1"/>
  <c r="F122"/>
  <c r="F121" s="1"/>
  <c r="F120" s="1"/>
  <c r="D122"/>
  <c r="D121" s="1"/>
  <c r="D120" s="1"/>
  <c r="F119"/>
  <c r="F118" s="1"/>
  <c r="F117" s="1"/>
  <c r="E119"/>
  <c r="E118" s="1"/>
  <c r="E117" s="1"/>
  <c r="D119"/>
  <c r="D118" s="1"/>
  <c r="D117" s="1"/>
  <c r="F109"/>
  <c r="F108" s="1"/>
  <c r="F107" s="1"/>
  <c r="F106" s="1"/>
  <c r="E109"/>
  <c r="E108" s="1"/>
  <c r="E107" s="1"/>
  <c r="E106" s="1"/>
  <c r="D109"/>
  <c r="D108" s="1"/>
  <c r="D107" s="1"/>
  <c r="D106" s="1"/>
  <c r="F105"/>
  <c r="F104" s="1"/>
  <c r="F103" s="1"/>
  <c r="F102" s="1"/>
  <c r="E105"/>
  <c r="E104" s="1"/>
  <c r="E103" s="1"/>
  <c r="E102" s="1"/>
  <c r="D105"/>
  <c r="D104" s="1"/>
  <c r="D103" s="1"/>
  <c r="D102" s="1"/>
  <c r="F99"/>
  <c r="F98" s="1"/>
  <c r="F97" s="1"/>
  <c r="F96" s="1"/>
  <c r="F95" s="1"/>
  <c r="E99"/>
  <c r="E98" s="1"/>
  <c r="E97" s="1"/>
  <c r="E96" s="1"/>
  <c r="E95" s="1"/>
  <c r="D99"/>
  <c r="D98" s="1"/>
  <c r="D97" s="1"/>
  <c r="D96" s="1"/>
  <c r="D95" s="1"/>
  <c r="D87"/>
  <c r="F84"/>
  <c r="F83" s="1"/>
  <c r="E84"/>
  <c r="E83" s="1"/>
  <c r="D84"/>
  <c r="D83" s="1"/>
  <c r="F38"/>
  <c r="F37" s="1"/>
  <c r="F36" s="1"/>
  <c r="E38"/>
  <c r="E37" s="1"/>
  <c r="E36" s="1"/>
  <c r="D38"/>
  <c r="D37" s="1"/>
  <c r="D36" s="1"/>
  <c r="F138"/>
  <c r="F137" s="1"/>
  <c r="F136" s="1"/>
  <c r="F135" s="1"/>
  <c r="F134" s="1"/>
  <c r="E138"/>
  <c r="E137" s="1"/>
  <c r="E136" s="1"/>
  <c r="E135" s="1"/>
  <c r="E134" s="1"/>
  <c r="D138"/>
  <c r="D137" s="1"/>
  <c r="D136" s="1"/>
  <c r="D135" s="1"/>
  <c r="D134" s="1"/>
  <c r="F77"/>
  <c r="F76" s="1"/>
  <c r="F75" s="1"/>
  <c r="E77"/>
  <c r="E76" s="1"/>
  <c r="E75" s="1"/>
  <c r="D78"/>
  <c r="D77" s="1"/>
  <c r="D76" s="1"/>
  <c r="D75" s="1"/>
  <c r="F46"/>
  <c r="F45" s="1"/>
  <c r="F41" s="1"/>
  <c r="E46"/>
  <c r="E45" s="1"/>
  <c r="E41" s="1"/>
  <c r="F30"/>
  <c r="F29" s="1"/>
  <c r="F28" s="1"/>
  <c r="F27" s="1"/>
  <c r="F26" s="1"/>
  <c r="F25" s="1"/>
  <c r="E30"/>
  <c r="E29" s="1"/>
  <c r="E28" s="1"/>
  <c r="E27" s="1"/>
  <c r="E26" s="1"/>
  <c r="E25" s="1"/>
  <c r="D30"/>
  <c r="D29" s="1"/>
  <c r="D28" s="1"/>
  <c r="D27" s="1"/>
  <c r="D26" s="1"/>
  <c r="D25" s="1"/>
  <c r="F203"/>
  <c r="F202" s="1"/>
  <c r="F201" s="1"/>
  <c r="E203"/>
  <c r="E202" s="1"/>
  <c r="E201" s="1"/>
  <c r="D203"/>
  <c r="D202" s="1"/>
  <c r="D201" s="1"/>
  <c r="F212"/>
  <c r="F211" s="1"/>
  <c r="F210" s="1"/>
  <c r="E212"/>
  <c r="E211" s="1"/>
  <c r="E210" s="1"/>
  <c r="D212"/>
  <c r="D211" s="1"/>
  <c r="D210" s="1"/>
  <c r="F209"/>
  <c r="F208" s="1"/>
  <c r="F207" s="1"/>
  <c r="E209"/>
  <c r="E208" s="1"/>
  <c r="E207" s="1"/>
  <c r="D209"/>
  <c r="D208" s="1"/>
  <c r="D207" s="1"/>
  <c r="F206"/>
  <c r="F205" s="1"/>
  <c r="F204" s="1"/>
  <c r="E206"/>
  <c r="E205" s="1"/>
  <c r="E204" s="1"/>
  <c r="D206"/>
  <c r="D205" s="1"/>
  <c r="D204" s="1"/>
  <c r="F14"/>
  <c r="F13" s="1"/>
  <c r="F12" s="1"/>
  <c r="F11" s="1"/>
  <c r="E14"/>
  <c r="E13" s="1"/>
  <c r="E12" s="1"/>
  <c r="E11" s="1"/>
  <c r="D14"/>
  <c r="D13" s="1"/>
  <c r="D12" s="1"/>
  <c r="D11" s="1"/>
  <c r="F10"/>
  <c r="F9" s="1"/>
  <c r="F8" s="1"/>
  <c r="F7" s="1"/>
  <c r="E10"/>
  <c r="E9" s="1"/>
  <c r="E8" s="1"/>
  <c r="E7" s="1"/>
  <c r="D10"/>
  <c r="D9" s="1"/>
  <c r="D8" s="1"/>
  <c r="D7" s="1"/>
  <c r="F199"/>
  <c r="F198" s="1"/>
  <c r="F197" s="1"/>
  <c r="F196" s="1"/>
  <c r="E199"/>
  <c r="E198" s="1"/>
  <c r="E197" s="1"/>
  <c r="E196" s="1"/>
  <c r="D199"/>
  <c r="D198" s="1"/>
  <c r="D197" s="1"/>
  <c r="D196" s="1"/>
  <c r="F161"/>
  <c r="F160" s="1"/>
  <c r="F159" s="1"/>
  <c r="E161"/>
  <c r="E160" s="1"/>
  <c r="E159" s="1"/>
  <c r="D161"/>
  <c r="D160" s="1"/>
  <c r="D159" s="1"/>
  <c r="F157"/>
  <c r="F156" s="1"/>
  <c r="F155" s="1"/>
  <c r="F154" s="1"/>
  <c r="E157"/>
  <c r="E156" s="1"/>
  <c r="E155" s="1"/>
  <c r="E154" s="1"/>
  <c r="D157"/>
  <c r="D156" s="1"/>
  <c r="D155" s="1"/>
  <c r="D154" s="1"/>
  <c r="F66"/>
  <c r="F65" s="1"/>
  <c r="F64" s="1"/>
  <c r="E66"/>
  <c r="E65" s="1"/>
  <c r="E64" s="1"/>
  <c r="D66"/>
  <c r="D65" s="1"/>
  <c r="D64" s="1"/>
  <c r="F34"/>
  <c r="F33" s="1"/>
  <c r="F32" s="1"/>
  <c r="F31" s="1"/>
  <c r="E34"/>
  <c r="E33" s="1"/>
  <c r="E32" s="1"/>
  <c r="E31" s="1"/>
  <c r="D34"/>
  <c r="D33" s="1"/>
  <c r="D32" s="1"/>
  <c r="F24"/>
  <c r="F23" s="1"/>
  <c r="F22" s="1"/>
  <c r="E24"/>
  <c r="E23" s="1"/>
  <c r="E22" s="1"/>
  <c r="D24"/>
  <c r="D23" s="1"/>
  <c r="D22" s="1"/>
  <c r="F21"/>
  <c r="F20" s="1"/>
  <c r="F19" s="1"/>
  <c r="F18" s="1"/>
  <c r="E21"/>
  <c r="E20" s="1"/>
  <c r="E19" s="1"/>
  <c r="D21"/>
  <c r="D20" s="1"/>
  <c r="D19" s="1"/>
  <c r="D18" s="1"/>
  <c r="F17"/>
  <c r="F16" s="1"/>
  <c r="F15" s="1"/>
  <c r="E17"/>
  <c r="E16" s="1"/>
  <c r="E15" s="1"/>
  <c r="D17"/>
  <c r="D16" s="1"/>
  <c r="D15" s="1"/>
  <c r="F194"/>
  <c r="F193" s="1"/>
  <c r="F192" s="1"/>
  <c r="F191" s="1"/>
  <c r="F190" s="1"/>
  <c r="F189" s="1"/>
  <c r="E194"/>
  <c r="E193" s="1"/>
  <c r="E192" s="1"/>
  <c r="E191" s="1"/>
  <c r="E190" s="1"/>
  <c r="E189" s="1"/>
  <c r="D194"/>
  <c r="D193" s="1"/>
  <c r="D192" s="1"/>
  <c r="D191" s="1"/>
  <c r="D190" s="1"/>
  <c r="D189" s="1"/>
  <c r="F152"/>
  <c r="F151" s="1"/>
  <c r="F150" s="1"/>
  <c r="E152"/>
  <c r="E151" s="1"/>
  <c r="E150" s="1"/>
  <c r="D152"/>
  <c r="D151" s="1"/>
  <c r="D150" s="1"/>
  <c r="F149"/>
  <c r="F148" s="1"/>
  <c r="E149"/>
  <c r="E148" s="1"/>
  <c r="D149"/>
  <c r="D148" s="1"/>
  <c r="F143"/>
  <c r="F142" s="1"/>
  <c r="F141" s="1"/>
  <c r="F140" s="1"/>
  <c r="E143"/>
  <c r="E142" s="1"/>
  <c r="E141" s="1"/>
  <c r="E140" s="1"/>
  <c r="D143"/>
  <c r="D142" s="1"/>
  <c r="D141" s="1"/>
  <c r="D140" s="1"/>
  <c r="G74" i="7"/>
  <c r="H74"/>
  <c r="E18" i="8" l="1"/>
  <c r="E6" s="1"/>
  <c r="F87"/>
  <c r="E87"/>
  <c r="F40"/>
  <c r="E40"/>
  <c r="E82"/>
  <c r="E81" s="1"/>
  <c r="E80" s="1"/>
  <c r="D82"/>
  <c r="D81" s="1"/>
  <c r="D80" s="1"/>
  <c r="D79" s="1"/>
  <c r="F82"/>
  <c r="F81" s="1"/>
  <c r="F80" s="1"/>
  <c r="D40"/>
  <c r="E63"/>
  <c r="E62" s="1"/>
  <c r="D63"/>
  <c r="D62" s="1"/>
  <c r="F63"/>
  <c r="F62" s="1"/>
  <c r="E200"/>
  <c r="E195" s="1"/>
  <c r="D200"/>
  <c r="D195" s="1"/>
  <c r="D145"/>
  <c r="D144" s="1"/>
  <c r="D139" s="1"/>
  <c r="F200"/>
  <c r="F195" s="1"/>
  <c r="D31"/>
  <c r="E123"/>
  <c r="F145"/>
  <c r="F144" s="1"/>
  <c r="F139" s="1"/>
  <c r="D6"/>
  <c r="E116"/>
  <c r="E101" s="1"/>
  <c r="D123"/>
  <c r="F6"/>
  <c r="F123"/>
  <c r="E145"/>
  <c r="E144" s="1"/>
  <c r="E139" s="1"/>
  <c r="F116"/>
  <c r="F101" s="1"/>
  <c r="D116"/>
  <c r="D101" s="1"/>
  <c r="F79" l="1"/>
  <c r="E79"/>
  <c r="E100"/>
  <c r="F100"/>
  <c r="D100"/>
  <c r="H246" i="1"/>
  <c r="H245" s="1"/>
  <c r="I246"/>
  <c r="I245" s="1"/>
  <c r="H243"/>
  <c r="H242" s="1"/>
  <c r="I243"/>
  <c r="I242" s="1"/>
  <c r="H233"/>
  <c r="H232" s="1"/>
  <c r="H231" s="1"/>
  <c r="I233"/>
  <c r="I232" s="1"/>
  <c r="I231" s="1"/>
  <c r="H229"/>
  <c r="H228" s="1"/>
  <c r="H227" s="1"/>
  <c r="I229"/>
  <c r="I228" s="1"/>
  <c r="I227" s="1"/>
  <c r="H64"/>
  <c r="I64"/>
  <c r="H69"/>
  <c r="I69"/>
  <c r="H73"/>
  <c r="I73"/>
  <c r="H76"/>
  <c r="H75" s="1"/>
  <c r="E164" i="8" s="1"/>
  <c r="I76" i="1"/>
  <c r="I75" s="1"/>
  <c r="F164" i="8" l="1"/>
  <c r="I71" i="1"/>
  <c r="I66" s="1"/>
  <c r="H241"/>
  <c r="H226" s="1"/>
  <c r="I241"/>
  <c r="I226" l="1"/>
  <c r="I225" s="1"/>
  <c r="H225"/>
  <c r="H263"/>
  <c r="H262" s="1"/>
  <c r="H261" s="1"/>
  <c r="H260" s="1"/>
  <c r="I264"/>
  <c r="I263" s="1"/>
  <c r="I262" s="1"/>
  <c r="I261" s="1"/>
  <c r="I260" s="1"/>
  <c r="G40" i="7"/>
  <c r="H40"/>
  <c r="G136"/>
  <c r="G135" s="1"/>
  <c r="G134" s="1"/>
  <c r="G133" s="1"/>
  <c r="G132" s="1"/>
  <c r="G131" s="1"/>
  <c r="H136"/>
  <c r="H135" s="1"/>
  <c r="H134" s="1"/>
  <c r="H133" s="1"/>
  <c r="H132" s="1"/>
  <c r="H131" s="1"/>
  <c r="G164"/>
  <c r="H164"/>
  <c r="G189"/>
  <c r="H189"/>
  <c r="G269"/>
  <c r="G268" s="1"/>
  <c r="G267" s="1"/>
  <c r="G266" s="1"/>
  <c r="G265" s="1"/>
  <c r="G264" s="1"/>
  <c r="H269"/>
  <c r="H268" s="1"/>
  <c r="H267" s="1"/>
  <c r="H266" s="1"/>
  <c r="H265" s="1"/>
  <c r="H264" s="1"/>
  <c r="F269"/>
  <c r="F268" s="1"/>
  <c r="F267" s="1"/>
  <c r="F266" s="1"/>
  <c r="F265" s="1"/>
  <c r="F264" s="1"/>
  <c r="G215"/>
  <c r="H215"/>
  <c r="G210"/>
  <c r="H210"/>
  <c r="H139" i="1"/>
  <c r="H138" s="1"/>
  <c r="I139"/>
  <c r="I138" s="1"/>
  <c r="G143" i="7"/>
  <c r="G142" s="1"/>
  <c r="G138" s="1"/>
  <c r="G137" s="1"/>
  <c r="H143"/>
  <c r="H142" s="1"/>
  <c r="H138" s="1"/>
  <c r="H137" s="1"/>
  <c r="H131" i="1"/>
  <c r="H130" s="1"/>
  <c r="H129" s="1"/>
  <c r="H128" s="1"/>
  <c r="H127" s="1"/>
  <c r="I131"/>
  <c r="I130" s="1"/>
  <c r="I129" s="1"/>
  <c r="I128" s="1"/>
  <c r="I127" s="1"/>
  <c r="G264"/>
  <c r="G263" s="1"/>
  <c r="G262" s="1"/>
  <c r="I224" l="1"/>
  <c r="I223" s="1"/>
  <c r="H224"/>
  <c r="H223" s="1"/>
  <c r="I134"/>
  <c r="I133" s="1"/>
  <c r="H134"/>
  <c r="H133" s="1"/>
  <c r="F143" i="7"/>
  <c r="F142" s="1"/>
  <c r="G139" i="1"/>
  <c r="G138" s="1"/>
  <c r="F136" i="7"/>
  <c r="F135" s="1"/>
  <c r="F134" s="1"/>
  <c r="F133" s="1"/>
  <c r="F132" s="1"/>
  <c r="G131" i="1"/>
  <c r="G130" s="1"/>
  <c r="G129" s="1"/>
  <c r="G128" s="1"/>
  <c r="G127" s="1"/>
  <c r="H275"/>
  <c r="H274" s="1"/>
  <c r="I275"/>
  <c r="I274" s="1"/>
  <c r="G275"/>
  <c r="G274" s="1"/>
  <c r="F215" i="7"/>
  <c r="F214" s="1"/>
  <c r="F213" s="1"/>
  <c r="H214"/>
  <c r="H213" s="1"/>
  <c r="G214"/>
  <c r="G213" s="1"/>
  <c r="H210" i="1"/>
  <c r="H209" s="1"/>
  <c r="I210"/>
  <c r="I209" s="1"/>
  <c r="G210"/>
  <c r="G209" s="1"/>
  <c r="F210" i="7"/>
  <c r="F209" s="1"/>
  <c r="F203" s="1"/>
  <c r="H209"/>
  <c r="G209"/>
  <c r="H205" i="1"/>
  <c r="H204" s="1"/>
  <c r="H200" s="1"/>
  <c r="I205"/>
  <c r="I204" s="1"/>
  <c r="I200" s="1"/>
  <c r="G205"/>
  <c r="G159" i="7"/>
  <c r="G158" s="1"/>
  <c r="G157" s="1"/>
  <c r="H159"/>
  <c r="H158" s="1"/>
  <c r="H157" s="1"/>
  <c r="F159"/>
  <c r="F158" s="1"/>
  <c r="F157" s="1"/>
  <c r="H154" i="1"/>
  <c r="H153" s="1"/>
  <c r="I154"/>
  <c r="I153" s="1"/>
  <c r="G154"/>
  <c r="G153" s="1"/>
  <c r="G134" l="1"/>
  <c r="G133" s="1"/>
  <c r="F138" i="7"/>
  <c r="F137" s="1"/>
  <c r="F131"/>
  <c r="G100"/>
  <c r="H100"/>
  <c r="G47"/>
  <c r="H47"/>
  <c r="G44"/>
  <c r="H44"/>
  <c r="F40" l="1"/>
  <c r="F39" s="1"/>
  <c r="F38" s="1"/>
  <c r="H39"/>
  <c r="H38" s="1"/>
  <c r="G39"/>
  <c r="G38" s="1"/>
  <c r="I35" i="1"/>
  <c r="I32" s="1"/>
  <c r="I31" s="1"/>
  <c r="H35"/>
  <c r="H32" s="1"/>
  <c r="H31" s="1"/>
  <c r="G35"/>
  <c r="F164" i="7" l="1"/>
  <c r="F163" s="1"/>
  <c r="F162" s="1"/>
  <c r="H163"/>
  <c r="H162" s="1"/>
  <c r="G163"/>
  <c r="G162" s="1"/>
  <c r="I159" i="1"/>
  <c r="H159"/>
  <c r="G159"/>
  <c r="G158" s="1"/>
  <c r="F189" i="7"/>
  <c r="F188" s="1"/>
  <c r="F187" s="1"/>
  <c r="F186" s="1"/>
  <c r="F185" s="1"/>
  <c r="H188"/>
  <c r="H187" s="1"/>
  <c r="H186" s="1"/>
  <c r="H185" s="1"/>
  <c r="G188"/>
  <c r="G187" s="1"/>
  <c r="G186" s="1"/>
  <c r="G185" s="1"/>
  <c r="I184" i="1"/>
  <c r="I183" s="1"/>
  <c r="I182" s="1"/>
  <c r="I181" s="1"/>
  <c r="H184"/>
  <c r="H183" s="1"/>
  <c r="H182" s="1"/>
  <c r="H181" s="1"/>
  <c r="G184"/>
  <c r="G183" s="1"/>
  <c r="F100" i="7"/>
  <c r="F99" s="1"/>
  <c r="F98" s="1"/>
  <c r="H99"/>
  <c r="H98" s="1"/>
  <c r="G99"/>
  <c r="G98" s="1"/>
  <c r="I95" i="1"/>
  <c r="I94" s="1"/>
  <c r="H95"/>
  <c r="H94" s="1"/>
  <c r="G95"/>
  <c r="G94" s="1"/>
  <c r="F74" i="7"/>
  <c r="F73" s="1"/>
  <c r="F72" s="1"/>
  <c r="F71" s="1"/>
  <c r="H73"/>
  <c r="H72" s="1"/>
  <c r="H71" s="1"/>
  <c r="G73"/>
  <c r="G72" s="1"/>
  <c r="G71" s="1"/>
  <c r="I68" i="1"/>
  <c r="I67" s="1"/>
  <c r="H68"/>
  <c r="G69"/>
  <c r="G68" s="1"/>
  <c r="G67" s="1"/>
  <c r="F47" i="7"/>
  <c r="F46" s="1"/>
  <c r="F45" s="1"/>
  <c r="F44"/>
  <c r="H46"/>
  <c r="H45" s="1"/>
  <c r="G46"/>
  <c r="G45" s="1"/>
  <c r="H43"/>
  <c r="H42" s="1"/>
  <c r="H41" s="1"/>
  <c r="G43"/>
  <c r="G42" s="1"/>
  <c r="G41" s="1"/>
  <c r="I42" i="1"/>
  <c r="H42"/>
  <c r="G42"/>
  <c r="G39"/>
  <c r="I158" l="1"/>
  <c r="F166" i="8"/>
  <c r="F165" s="1"/>
  <c r="H158" i="1"/>
  <c r="E166" i="8"/>
  <c r="E165" s="1"/>
  <c r="H37" i="7"/>
  <c r="G37"/>
  <c r="F43"/>
  <c r="F42" s="1"/>
  <c r="F41" s="1"/>
  <c r="G182" i="1"/>
  <c r="G32"/>
  <c r="H67"/>
  <c r="F37" i="7" l="1"/>
  <c r="G181" i="1"/>
  <c r="G117" i="7" l="1"/>
  <c r="G116" s="1"/>
  <c r="G115" s="1"/>
  <c r="H117"/>
  <c r="H116" s="1"/>
  <c r="H115" s="1"/>
  <c r="G114"/>
  <c r="G113" s="1"/>
  <c r="G112" s="1"/>
  <c r="H114"/>
  <c r="H113" s="1"/>
  <c r="H112" s="1"/>
  <c r="F114"/>
  <c r="F113" s="1"/>
  <c r="F112" s="1"/>
  <c r="F117"/>
  <c r="F116" s="1"/>
  <c r="F115" s="1"/>
  <c r="H109" i="1"/>
  <c r="H108" s="1"/>
  <c r="I109"/>
  <c r="I108" s="1"/>
  <c r="H112"/>
  <c r="H111" s="1"/>
  <c r="I112"/>
  <c r="I111" s="1"/>
  <c r="G112"/>
  <c r="G111" s="1"/>
  <c r="G109"/>
  <c r="G108" s="1"/>
  <c r="H156" i="7" l="1"/>
  <c r="H155" s="1"/>
  <c r="F156"/>
  <c r="F155" s="1"/>
  <c r="G156"/>
  <c r="G155" s="1"/>
  <c r="G12" l="1"/>
  <c r="G11" s="1"/>
  <c r="G10" s="1"/>
  <c r="G9" s="1"/>
  <c r="G8" s="1"/>
  <c r="G7" s="1"/>
  <c r="H12"/>
  <c r="H11" s="1"/>
  <c r="H10" s="1"/>
  <c r="H9" s="1"/>
  <c r="H8" s="1"/>
  <c r="H7" s="1"/>
  <c r="F12"/>
  <c r="F11" s="1"/>
  <c r="F10" s="1"/>
  <c r="F9" s="1"/>
  <c r="F8" s="1"/>
  <c r="F7" s="1"/>
  <c r="H292" i="1"/>
  <c r="H291" s="1"/>
  <c r="H290" s="1"/>
  <c r="H289" s="1"/>
  <c r="H288" s="1"/>
  <c r="H287" s="1"/>
  <c r="H286" s="1"/>
  <c r="I292"/>
  <c r="I291" s="1"/>
  <c r="I290" s="1"/>
  <c r="I289" s="1"/>
  <c r="I288" s="1"/>
  <c r="I287" s="1"/>
  <c r="I286" s="1"/>
  <c r="G292"/>
  <c r="G291" s="1"/>
  <c r="G290" s="1"/>
  <c r="G289" s="1"/>
  <c r="G289" i="7"/>
  <c r="G288" s="1"/>
  <c r="G287" s="1"/>
  <c r="G286" s="1"/>
  <c r="G285" s="1"/>
  <c r="G284" s="1"/>
  <c r="H289"/>
  <c r="H288" s="1"/>
  <c r="H287" s="1"/>
  <c r="H286" s="1"/>
  <c r="H285" s="1"/>
  <c r="H284" s="1"/>
  <c r="F289"/>
  <c r="F288" s="1"/>
  <c r="F287" s="1"/>
  <c r="F286" s="1"/>
  <c r="F285" s="1"/>
  <c r="F284" s="1"/>
  <c r="G277"/>
  <c r="G276" s="1"/>
  <c r="G275" s="1"/>
  <c r="G274" s="1"/>
  <c r="H277"/>
  <c r="H276" s="1"/>
  <c r="H275" s="1"/>
  <c r="H274" s="1"/>
  <c r="F277"/>
  <c r="F276" s="1"/>
  <c r="F275" s="1"/>
  <c r="G263"/>
  <c r="G262" s="1"/>
  <c r="G261" s="1"/>
  <c r="G260" s="1"/>
  <c r="G259" s="1"/>
  <c r="G258" s="1"/>
  <c r="G257" s="1"/>
  <c r="H263"/>
  <c r="H262" s="1"/>
  <c r="H261" s="1"/>
  <c r="H260" s="1"/>
  <c r="H259" s="1"/>
  <c r="H258" s="1"/>
  <c r="H257" s="1"/>
  <c r="F263"/>
  <c r="F262" s="1"/>
  <c r="F261" s="1"/>
  <c r="F260" s="1"/>
  <c r="F259" s="1"/>
  <c r="F258" s="1"/>
  <c r="F257" s="1"/>
  <c r="G251"/>
  <c r="G250" s="1"/>
  <c r="G249" s="1"/>
  <c r="H251"/>
  <c r="H250" s="1"/>
  <c r="H249" s="1"/>
  <c r="F251"/>
  <c r="F250" s="1"/>
  <c r="F249" s="1"/>
  <c r="G248"/>
  <c r="G247" s="1"/>
  <c r="G246" s="1"/>
  <c r="H248"/>
  <c r="H247" s="1"/>
  <c r="H246" s="1"/>
  <c r="F248"/>
  <c r="F247" s="1"/>
  <c r="F246" s="1"/>
  <c r="G238"/>
  <c r="G237" s="1"/>
  <c r="G236" s="1"/>
  <c r="G235" s="1"/>
  <c r="H238"/>
  <c r="H237" s="1"/>
  <c r="H236" s="1"/>
  <c r="H235" s="1"/>
  <c r="F238"/>
  <c r="F237" s="1"/>
  <c r="F236" s="1"/>
  <c r="F235" s="1"/>
  <c r="G234"/>
  <c r="G233" s="1"/>
  <c r="G232" s="1"/>
  <c r="G231" s="1"/>
  <c r="H234"/>
  <c r="H233" s="1"/>
  <c r="H232" s="1"/>
  <c r="H231" s="1"/>
  <c r="F234"/>
  <c r="F233" s="1"/>
  <c r="F232" s="1"/>
  <c r="F231" s="1"/>
  <c r="G203"/>
  <c r="H203"/>
  <c r="G200"/>
  <c r="G199" s="1"/>
  <c r="G198" s="1"/>
  <c r="H200"/>
  <c r="H199" s="1"/>
  <c r="H198" s="1"/>
  <c r="F199"/>
  <c r="F198" s="1"/>
  <c r="G128"/>
  <c r="G127" s="1"/>
  <c r="G126" s="1"/>
  <c r="G125" s="1"/>
  <c r="G124" s="1"/>
  <c r="H128"/>
  <c r="H127" s="1"/>
  <c r="H126" s="1"/>
  <c r="H125" s="1"/>
  <c r="H124" s="1"/>
  <c r="F128"/>
  <c r="F127" s="1"/>
  <c r="F126" s="1"/>
  <c r="F125" s="1"/>
  <c r="F124" s="1"/>
  <c r="G123"/>
  <c r="G122" s="1"/>
  <c r="G121" s="1"/>
  <c r="G120" s="1"/>
  <c r="G119" s="1"/>
  <c r="H123"/>
  <c r="H122" s="1"/>
  <c r="H121" s="1"/>
  <c r="H120" s="1"/>
  <c r="H119" s="1"/>
  <c r="F123"/>
  <c r="F122" s="1"/>
  <c r="F121" s="1"/>
  <c r="F120" s="1"/>
  <c r="F119" s="1"/>
  <c r="G111"/>
  <c r="G110" s="1"/>
  <c r="G109" s="1"/>
  <c r="H111"/>
  <c r="H110" s="1"/>
  <c r="H109" s="1"/>
  <c r="F111"/>
  <c r="F110" s="1"/>
  <c r="F109" s="1"/>
  <c r="G104"/>
  <c r="G103" s="1"/>
  <c r="G102" s="1"/>
  <c r="G101" s="1"/>
  <c r="H104"/>
  <c r="H103" s="1"/>
  <c r="H102" s="1"/>
  <c r="H101" s="1"/>
  <c r="F104"/>
  <c r="F103" s="1"/>
  <c r="F102" s="1"/>
  <c r="F101" s="1"/>
  <c r="G97"/>
  <c r="H97"/>
  <c r="G93"/>
  <c r="G92" s="1"/>
  <c r="G91" s="1"/>
  <c r="G90" s="1"/>
  <c r="G89" s="1"/>
  <c r="G88" s="1"/>
  <c r="G87" s="1"/>
  <c r="H93"/>
  <c r="H92" s="1"/>
  <c r="H91" s="1"/>
  <c r="H90" s="1"/>
  <c r="H89" s="1"/>
  <c r="H88" s="1"/>
  <c r="H87" s="1"/>
  <c r="F93"/>
  <c r="F92" s="1"/>
  <c r="F91" s="1"/>
  <c r="F90" s="1"/>
  <c r="F89" s="1"/>
  <c r="F88" s="1"/>
  <c r="F87" s="1"/>
  <c r="G81"/>
  <c r="G80" s="1"/>
  <c r="G79" s="1"/>
  <c r="H81"/>
  <c r="H80" s="1"/>
  <c r="H79" s="1"/>
  <c r="F81"/>
  <c r="F80" s="1"/>
  <c r="F79" s="1"/>
  <c r="G78"/>
  <c r="G77" s="1"/>
  <c r="G76" s="1"/>
  <c r="H78"/>
  <c r="H77" s="1"/>
  <c r="H76" s="1"/>
  <c r="F78"/>
  <c r="F77" s="1"/>
  <c r="F76" s="1"/>
  <c r="G69"/>
  <c r="G68" s="1"/>
  <c r="G67" s="1"/>
  <c r="G66" s="1"/>
  <c r="H69"/>
  <c r="H68" s="1"/>
  <c r="H67" s="1"/>
  <c r="H66" s="1"/>
  <c r="F69"/>
  <c r="F68" s="1"/>
  <c r="F67" s="1"/>
  <c r="F66" s="1"/>
  <c r="G61"/>
  <c r="G60" s="1"/>
  <c r="H61"/>
  <c r="H60" s="1"/>
  <c r="F61"/>
  <c r="F60" s="1"/>
  <c r="F59" s="1"/>
  <c r="G52"/>
  <c r="G51" s="1"/>
  <c r="G50" s="1"/>
  <c r="H52"/>
  <c r="H51" s="1"/>
  <c r="H50" s="1"/>
  <c r="F52"/>
  <c r="F51" s="1"/>
  <c r="F50" s="1"/>
  <c r="G35"/>
  <c r="G34" s="1"/>
  <c r="G33" s="1"/>
  <c r="G32" s="1"/>
  <c r="G31" s="1"/>
  <c r="G30" s="1"/>
  <c r="G29" s="1"/>
  <c r="H35"/>
  <c r="H34" s="1"/>
  <c r="H33" s="1"/>
  <c r="H32" s="1"/>
  <c r="H31" s="1"/>
  <c r="H30" s="1"/>
  <c r="H29" s="1"/>
  <c r="F35"/>
  <c r="F34" s="1"/>
  <c r="F33" s="1"/>
  <c r="F32" s="1"/>
  <c r="F31" s="1"/>
  <c r="F30" s="1"/>
  <c r="F29" s="1"/>
  <c r="G28"/>
  <c r="G27" s="1"/>
  <c r="G26" s="1"/>
  <c r="H28"/>
  <c r="H27" s="1"/>
  <c r="H26" s="1"/>
  <c r="F28"/>
  <c r="F27" s="1"/>
  <c r="F26" s="1"/>
  <c r="G25"/>
  <c r="G24" s="1"/>
  <c r="H25"/>
  <c r="H24" s="1"/>
  <c r="F25"/>
  <c r="F24" s="1"/>
  <c r="G23"/>
  <c r="G22" s="1"/>
  <c r="H23"/>
  <c r="H22" s="1"/>
  <c r="F23"/>
  <c r="F22" s="1"/>
  <c r="F75" l="1"/>
  <c r="F70" s="1"/>
  <c r="G59"/>
  <c r="G58" s="1"/>
  <c r="G57" s="1"/>
  <c r="H59"/>
  <c r="H58" s="1"/>
  <c r="H57" s="1"/>
  <c r="F58"/>
  <c r="F57" s="1"/>
  <c r="E163" i="8"/>
  <c r="E162" s="1"/>
  <c r="E158" s="1"/>
  <c r="F163"/>
  <c r="F162" s="1"/>
  <c r="F158" s="1"/>
  <c r="F274" i="7"/>
  <c r="F273" s="1"/>
  <c r="F272" s="1"/>
  <c r="F271" s="1"/>
  <c r="F270" s="1"/>
  <c r="G273"/>
  <c r="G272" s="1"/>
  <c r="H273"/>
  <c r="H272" s="1"/>
  <c r="G96"/>
  <c r="G95" s="1"/>
  <c r="G94" s="1"/>
  <c r="H96"/>
  <c r="H95" s="1"/>
  <c r="H94" s="1"/>
  <c r="F21"/>
  <c r="F20" s="1"/>
  <c r="F19" s="1"/>
  <c r="F13" s="1"/>
  <c r="G152" i="1"/>
  <c r="G151" s="1"/>
  <c r="F212" i="7"/>
  <c r="F211" s="1"/>
  <c r="G212"/>
  <c r="G211" s="1"/>
  <c r="H212"/>
  <c r="H211" s="1"/>
  <c r="I199" i="1"/>
  <c r="H199"/>
  <c r="H197" i="7"/>
  <c r="H196" s="1"/>
  <c r="G197"/>
  <c r="G196" s="1"/>
  <c r="F197"/>
  <c r="F196" s="1"/>
  <c r="H152" i="1"/>
  <c r="H151" s="1"/>
  <c r="G288"/>
  <c r="G287" s="1"/>
  <c r="G286" s="1"/>
  <c r="G161" i="7"/>
  <c r="G160" s="1"/>
  <c r="G130" s="1"/>
  <c r="H161"/>
  <c r="H160" s="1"/>
  <c r="H130" s="1"/>
  <c r="F161"/>
  <c r="F160" s="1"/>
  <c r="F130" s="1"/>
  <c r="F97"/>
  <c r="F96" s="1"/>
  <c r="I152" i="1"/>
  <c r="I151" s="1"/>
  <c r="F108" i="7"/>
  <c r="F107" s="1"/>
  <c r="F106" s="1"/>
  <c r="G108"/>
  <c r="G107" s="1"/>
  <c r="G106" s="1"/>
  <c r="H108"/>
  <c r="H107" s="1"/>
  <c r="H106" s="1"/>
  <c r="G245"/>
  <c r="G230" s="1"/>
  <c r="H49"/>
  <c r="H48" s="1"/>
  <c r="F49"/>
  <c r="F48" s="1"/>
  <c r="G49"/>
  <c r="G48" s="1"/>
  <c r="F245"/>
  <c r="F230" s="1"/>
  <c r="H75"/>
  <c r="H70" s="1"/>
  <c r="G75"/>
  <c r="G70" s="1"/>
  <c r="H245"/>
  <c r="H230" s="1"/>
  <c r="G21"/>
  <c r="G20" s="1"/>
  <c r="G19" s="1"/>
  <c r="G13" s="1"/>
  <c r="H21"/>
  <c r="H20" s="1"/>
  <c r="H19" s="1"/>
  <c r="H13" s="1"/>
  <c r="F118"/>
  <c r="G118"/>
  <c r="H118"/>
  <c r="G195" l="1"/>
  <c r="G184" s="1"/>
  <c r="H195"/>
  <c r="H184" s="1"/>
  <c r="F195"/>
  <c r="F184" s="1"/>
  <c r="E153" i="8"/>
  <c r="E213" s="1"/>
  <c r="F153"/>
  <c r="F213" s="1"/>
  <c r="H271" i="7"/>
  <c r="H270" s="1"/>
  <c r="G271"/>
  <c r="G270" s="1"/>
  <c r="H36"/>
  <c r="G36"/>
  <c r="F95"/>
  <c r="F94" s="1"/>
  <c r="H229"/>
  <c r="H228" s="1"/>
  <c r="G229"/>
  <c r="G228" s="1"/>
  <c r="F229"/>
  <c r="F228" s="1"/>
  <c r="F36"/>
  <c r="F6" s="1"/>
  <c r="H105"/>
  <c r="G105"/>
  <c r="F105"/>
  <c r="G6" l="1"/>
  <c r="G227"/>
  <c r="F227"/>
  <c r="H227"/>
  <c r="H6"/>
  <c r="H129"/>
  <c r="G129"/>
  <c r="F129"/>
  <c r="H284" i="1"/>
  <c r="H283" s="1"/>
  <c r="H282" s="1"/>
  <c r="H281" s="1"/>
  <c r="I284"/>
  <c r="I283" s="1"/>
  <c r="I282" s="1"/>
  <c r="I281" s="1"/>
  <c r="G284"/>
  <c r="G283" s="1"/>
  <c r="G282" s="1"/>
  <c r="G281" s="1"/>
  <c r="H272"/>
  <c r="H271" s="1"/>
  <c r="I272"/>
  <c r="I271" s="1"/>
  <c r="G272"/>
  <c r="G271" s="1"/>
  <c r="I270" l="1"/>
  <c r="I269" s="1"/>
  <c r="I268" s="1"/>
  <c r="G270"/>
  <c r="G269" s="1"/>
  <c r="G268" s="1"/>
  <c r="G267" s="1"/>
  <c r="G266" s="1"/>
  <c r="G261" s="1"/>
  <c r="G260" s="1"/>
  <c r="H270"/>
  <c r="H269" s="1"/>
  <c r="H268" s="1"/>
  <c r="F290" i="7"/>
  <c r="H290"/>
  <c r="G290"/>
  <c r="G280" i="1"/>
  <c r="I280"/>
  <c r="H280"/>
  <c r="H258"/>
  <c r="H257" s="1"/>
  <c r="H256" s="1"/>
  <c r="H255" s="1"/>
  <c r="H254" s="1"/>
  <c r="H253" s="1"/>
  <c r="I258"/>
  <c r="I257" s="1"/>
  <c r="I256" s="1"/>
  <c r="I255" s="1"/>
  <c r="I254" s="1"/>
  <c r="I253" s="1"/>
  <c r="G258"/>
  <c r="G257" s="1"/>
  <c r="G256" s="1"/>
  <c r="G255" s="1"/>
  <c r="G254" s="1"/>
  <c r="G229"/>
  <c r="G228" s="1"/>
  <c r="G227" s="1"/>
  <c r="G233"/>
  <c r="G232" s="1"/>
  <c r="G231" s="1"/>
  <c r="G246"/>
  <c r="G245" s="1"/>
  <c r="G243"/>
  <c r="G242" s="1"/>
  <c r="H195"/>
  <c r="H194" s="1"/>
  <c r="I195"/>
  <c r="I194" s="1"/>
  <c r="G195"/>
  <c r="G194" s="1"/>
  <c r="H157"/>
  <c r="H156" s="1"/>
  <c r="H126" s="1"/>
  <c r="I157"/>
  <c r="I156" s="1"/>
  <c r="I126" s="1"/>
  <c r="G253" l="1"/>
  <c r="H267"/>
  <c r="H266" s="1"/>
  <c r="I267"/>
  <c r="I266" s="1"/>
  <c r="G208"/>
  <c r="G207" s="1"/>
  <c r="H208"/>
  <c r="H207" s="1"/>
  <c r="H191" s="1"/>
  <c r="H180" s="1"/>
  <c r="I208"/>
  <c r="I207" s="1"/>
  <c r="G199"/>
  <c r="G193"/>
  <c r="G192" s="1"/>
  <c r="I193"/>
  <c r="I192" s="1"/>
  <c r="H193"/>
  <c r="G157"/>
  <c r="G156" s="1"/>
  <c r="G126" s="1"/>
  <c r="G241"/>
  <c r="I106"/>
  <c r="I105" s="1"/>
  <c r="H106"/>
  <c r="H105" s="1"/>
  <c r="H104" s="1"/>
  <c r="G106"/>
  <c r="G105" s="1"/>
  <c r="G76"/>
  <c r="H123"/>
  <c r="H122" s="1"/>
  <c r="H121" s="1"/>
  <c r="H120" s="1"/>
  <c r="I123"/>
  <c r="I122" s="1"/>
  <c r="I121" s="1"/>
  <c r="I120" s="1"/>
  <c r="G123"/>
  <c r="G122" s="1"/>
  <c r="G121" s="1"/>
  <c r="G120" s="1"/>
  <c r="I191" l="1"/>
  <c r="I180" s="1"/>
  <c r="G75"/>
  <c r="D164" i="8" s="1"/>
  <c r="D163" s="1"/>
  <c r="D162" s="1"/>
  <c r="D158" s="1"/>
  <c r="D153" s="1"/>
  <c r="D213" s="1"/>
  <c r="G226" i="1"/>
  <c r="G225" s="1"/>
  <c r="G224" s="1"/>
  <c r="G191"/>
  <c r="G180" s="1"/>
  <c r="I104"/>
  <c r="I103" s="1"/>
  <c r="I102" s="1"/>
  <c r="G104"/>
  <c r="G103" s="1"/>
  <c r="G102" s="1"/>
  <c r="H103"/>
  <c r="H102" s="1"/>
  <c r="G125" l="1"/>
  <c r="I125"/>
  <c r="H125"/>
  <c r="G223"/>
  <c r="I118"/>
  <c r="I117" s="1"/>
  <c r="I116" s="1"/>
  <c r="I115" s="1"/>
  <c r="H118"/>
  <c r="H117" s="1"/>
  <c r="H116" s="1"/>
  <c r="H115" s="1"/>
  <c r="G118"/>
  <c r="G117" s="1"/>
  <c r="G116" s="1"/>
  <c r="G115" s="1"/>
  <c r="I114" l="1"/>
  <c r="I101" s="1"/>
  <c r="G114"/>
  <c r="H114"/>
  <c r="H99"/>
  <c r="H98" s="1"/>
  <c r="H97" s="1"/>
  <c r="I99"/>
  <c r="I98" s="1"/>
  <c r="I97" s="1"/>
  <c r="G99"/>
  <c r="H88"/>
  <c r="H87" s="1"/>
  <c r="H86" s="1"/>
  <c r="H85" s="1"/>
  <c r="H84" s="1"/>
  <c r="H83" s="1"/>
  <c r="I88"/>
  <c r="I87" s="1"/>
  <c r="I86" s="1"/>
  <c r="I85" s="1"/>
  <c r="I84" s="1"/>
  <c r="I83" s="1"/>
  <c r="G88"/>
  <c r="G87" s="1"/>
  <c r="G86" s="1"/>
  <c r="G85" s="1"/>
  <c r="G84" s="1"/>
  <c r="G83" s="1"/>
  <c r="H72"/>
  <c r="I72"/>
  <c r="G73"/>
  <c r="G72" s="1"/>
  <c r="G71" s="1"/>
  <c r="I63"/>
  <c r="I62" s="1"/>
  <c r="H63"/>
  <c r="H62" s="1"/>
  <c r="G64"/>
  <c r="G63" s="1"/>
  <c r="G62" s="1"/>
  <c r="G56"/>
  <c r="G55" s="1"/>
  <c r="H47"/>
  <c r="H46" s="1"/>
  <c r="I47"/>
  <c r="I46" s="1"/>
  <c r="G47"/>
  <c r="G46" s="1"/>
  <c r="H29"/>
  <c r="H28" s="1"/>
  <c r="H27" s="1"/>
  <c r="H26" s="1"/>
  <c r="H25" s="1"/>
  <c r="H24" s="1"/>
  <c r="I29"/>
  <c r="I28" s="1"/>
  <c r="I27" s="1"/>
  <c r="I26" s="1"/>
  <c r="I25" s="1"/>
  <c r="I24" s="1"/>
  <c r="H22"/>
  <c r="H21" s="1"/>
  <c r="I22"/>
  <c r="I21" s="1"/>
  <c r="G22"/>
  <c r="G21" s="1"/>
  <c r="H19"/>
  <c r="I19"/>
  <c r="G19"/>
  <c r="G17"/>
  <c r="G29"/>
  <c r="G28" s="1"/>
  <c r="G27" s="1"/>
  <c r="G26" s="1"/>
  <c r="G25" s="1"/>
  <c r="G24" s="1"/>
  <c r="G54" l="1"/>
  <c r="G53" s="1"/>
  <c r="G16"/>
  <c r="G15" s="1"/>
  <c r="G14" s="1"/>
  <c r="I93"/>
  <c r="I92" s="1"/>
  <c r="G98"/>
  <c r="G97" s="1"/>
  <c r="H93"/>
  <c r="H92" s="1"/>
  <c r="G93"/>
  <c r="G101"/>
  <c r="G66"/>
  <c r="H101"/>
  <c r="G45"/>
  <c r="G44" s="1"/>
  <c r="I45"/>
  <c r="I44" s="1"/>
  <c r="H45"/>
  <c r="H44" s="1"/>
  <c r="I56"/>
  <c r="I55" s="1"/>
  <c r="H56"/>
  <c r="H55" s="1"/>
  <c r="I54" l="1"/>
  <c r="I53" s="1"/>
  <c r="H54"/>
  <c r="H53" s="1"/>
  <c r="G92"/>
  <c r="G91" s="1"/>
  <c r="G90" s="1"/>
  <c r="I91"/>
  <c r="I90" s="1"/>
  <c r="H91"/>
  <c r="H90" s="1"/>
  <c r="G31"/>
  <c r="H6" l="1"/>
  <c r="I6"/>
  <c r="G7"/>
  <c r="G294" s="1"/>
  <c r="F291" i="7" s="1"/>
  <c r="G6" i="1"/>
  <c r="I7"/>
  <c r="I294" s="1"/>
  <c r="I296" s="1"/>
  <c r="I298" s="1"/>
  <c r="H7"/>
  <c r="H294" s="1"/>
  <c r="H296" s="1"/>
  <c r="H298" s="1"/>
  <c r="E214" i="8" l="1"/>
  <c r="D214"/>
  <c r="F214"/>
  <c r="G291" i="7"/>
  <c r="H291"/>
</calcChain>
</file>

<file path=xl/sharedStrings.xml><?xml version="1.0" encoding="utf-8"?>
<sst xmlns="http://schemas.openxmlformats.org/spreadsheetml/2006/main" count="2538" uniqueCount="270">
  <si>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</si>
  <si>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</si>
  <si>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</si>
  <si>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</si>
  <si>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</si>
  <si>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</si>
  <si>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Администрация Натальинского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</si>
  <si>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</si>
  <si>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</si>
  <si>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</si>
  <si>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</si>
  <si>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</si>
  <si>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</si>
  <si>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</si>
  <si>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центрального аппарата</t>
  </si>
  <si>
    <t>100 </t>
  </si>
  <si>
    <t>120 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</si>
  <si>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</si>
  <si>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</si>
  <si>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</si>
  <si>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</si>
  <si>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составление и исполнение бюджета поселения</t>
  </si>
  <si>
    <t>15 1 01 92010</t>
  </si>
  <si>
    <t>Иные межбюджетные трансферты</t>
  </si>
  <si>
    <t>Расходы по исполнению отдельных обязательств</t>
  </si>
  <si>
    <t>Другие общегосударственные вопросы</t>
  </si>
  <si>
    <t>03 0 00 00000</t>
  </si>
  <si>
    <t>Основное мероприятие «Повышение эффективности деятельности органов местного самоуправления на территории Натальинского муниципального образования»</t>
  </si>
  <si>
    <t>03 0 01 00000</t>
  </si>
  <si>
    <t>Реализация основного мероприятия</t>
  </si>
  <si>
    <t>07 0 00 00000</t>
  </si>
  <si>
    <t>07 0 01 00000</t>
  </si>
  <si>
    <t>Закупка товаров, работ и услуг для обеспечения государственных (муниципальных) нужд</t>
  </si>
  <si>
    <t>Взносы в ассоциации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</si>
  <si>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</si>
  <si>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</si>
  <si>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</si>
  <si>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</si>
  <si>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 xml:space="preserve">01 0 00 00000 </t>
  </si>
  <si>
    <t>НАЦИОНАЛЬНАЯ ЭКОНОМИКА</t>
  </si>
  <si>
    <t>Осуществление переданных полномочий от других бюджетов бюджетной системы РФ</t>
  </si>
  <si>
    <t>15 0 00 00000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</si>
  <si>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</si>
  <si>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</si>
  <si>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</si>
  <si>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</si>
  <si>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08 0 00 00000</t>
  </si>
  <si>
    <t>08 1 00 00000</t>
  </si>
  <si>
    <t>08 1 01 00000</t>
  </si>
  <si>
    <t>08 2 00 00000</t>
  </si>
  <si>
    <t>08 2 01 00000</t>
  </si>
  <si>
    <t>08 3 00 00000</t>
  </si>
  <si>
    <t>08 3 01 00000</t>
  </si>
  <si>
    <t xml:space="preserve">Культура </t>
  </si>
  <si>
    <t>09 0 00 00000</t>
  </si>
  <si>
    <t>09 1 00 00000</t>
  </si>
  <si>
    <t>09 1 01 00000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</si>
  <si>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</si>
  <si>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</si>
  <si>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09 1 02 00000</t>
  </si>
  <si>
    <t>ФИЗИЧЕСКАЯ КУЛЬТУРА И СПОРТ</t>
  </si>
  <si>
    <t>Физическая культура</t>
  </si>
  <si>
    <t>09 2 00 00000</t>
  </si>
  <si>
    <t>09 2 01 00000</t>
  </si>
  <si>
    <t>Обслуживание государственного (муниципального) долга</t>
  </si>
  <si>
    <t>Обслуживание муниципального долга</t>
  </si>
  <si>
    <t>01</t>
  </si>
  <si>
    <t>02</t>
  </si>
  <si>
    <t>03</t>
  </si>
  <si>
    <t>04</t>
  </si>
  <si>
    <t>05</t>
  </si>
  <si>
    <t>06</t>
  </si>
  <si>
    <t>08</t>
  </si>
  <si>
    <t>Предоставление межбюджетных трансфертов вышестоящим бюджетам</t>
  </si>
  <si>
    <t>15 1 00 00000</t>
  </si>
  <si>
    <t>Предоставление межбюджетных трансфертов вышестоящим бюджетам на исполнение переданных полномочий</t>
  </si>
  <si>
    <t>15 1 01 00000</t>
  </si>
  <si>
    <t>Межбюджетные трансферты</t>
  </si>
  <si>
    <t>11 0 00 00000</t>
  </si>
  <si>
    <t>ИТОГО</t>
  </si>
  <si>
    <t>Предоставление межбюджетных трансфертов</t>
  </si>
  <si>
    <t>КУЛЬТУРА, КИНЕМАТОГРАФИЯ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</si>
  <si>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</si>
  <si>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</si>
  <si>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</si>
  <si>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</si>
  <si>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Доплата к пенсии лицам, замещавшим должности муниципальной службы, выборные (муниципальные) должности в органах местного самоуправления Натальинского МО</t>
  </si>
  <si>
    <t>на 2021 год</t>
  </si>
  <si>
    <t>11 2 00 00000</t>
  </si>
  <si>
    <t>11 2 00 02040</t>
  </si>
  <si>
    <t>Уплата земельного налога, налога на имущество и транспортного налога органами местного самоуправления</t>
  </si>
  <si>
    <t>11 2 00 02300</t>
  </si>
  <si>
    <t>03 0 01 Z0000</t>
  </si>
  <si>
    <t>Основное мероприятие «Содержание объектов казны»</t>
  </si>
  <si>
    <t>07 0 01 Z0000</t>
  </si>
  <si>
    <t>07 0 03 Z0000</t>
  </si>
  <si>
    <t>07 0 03 00000</t>
  </si>
  <si>
    <t>13 0 00 00000</t>
  </si>
  <si>
    <t>Внепрограммные мероприятия</t>
  </si>
  <si>
    <t>13 4 00 00000</t>
  </si>
  <si>
    <t>13 4 00 00006</t>
  </si>
  <si>
    <t>Основное мероприятие «Учет и распоряжение муниципальным имуществом, объектами недвижимого имущества, имеющего признаки безхозяйного и земельными участками»</t>
  </si>
  <si>
    <t>88 0 00 00000</t>
  </si>
  <si>
    <t>88 1 00 00000</t>
  </si>
  <si>
    <t>Осуществление переданных полномочий за счет субвенций, субсидий и межбюджетных трансфертов из федерального бюджета</t>
  </si>
  <si>
    <t>88 1 00 51180</t>
  </si>
  <si>
    <t>Муниципальная программа «Обеспечение первичных мер пожарной безопасности на территории населенных пунктов Натальинского муниципального образования на 2019-2021 гг.»</t>
  </si>
  <si>
    <t xml:space="preserve">01 0 01 00000 </t>
  </si>
  <si>
    <t xml:space="preserve">01 0 02 00000 </t>
  </si>
  <si>
    <t>01 0 02 Z0000</t>
  </si>
  <si>
    <t>01 0 03 00000</t>
  </si>
  <si>
    <t>01 0 03 Z0000</t>
  </si>
  <si>
    <t>12</t>
  </si>
  <si>
    <t xml:space="preserve">Осуществление переданных полномочий за счет межбюджетных трансфертов из районного бюджета </t>
  </si>
  <si>
    <t>88 4 00 00000</t>
  </si>
  <si>
    <t>Осуществление переданных полномочий  по утверждению генеральных планов поселения, правил землепользования и застройки</t>
  </si>
  <si>
    <t>88 4 00 09121</t>
  </si>
  <si>
    <t>Выполнение других обязательств органами местного самоуправления</t>
  </si>
  <si>
    <t>13 4 00 00011</t>
  </si>
  <si>
    <t>09</t>
  </si>
  <si>
    <t>Дорожное хозяйство (дорожные фонды)</t>
  </si>
  <si>
    <t>Осуществление переданных полномочий в сфере дорожной деятельности в отношении автомобильных дорог местного значения в границах населенных пунктов Натальинского муниципального образования</t>
  </si>
  <si>
    <t>88 4 00 Д0003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</si>
  <si>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</si>
  <si>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</si>
  <si>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10 0 00 00000</t>
  </si>
  <si>
    <t>Основное мероприятие «Обеспечение  бесперебойного функционирования объектов водоснабжения и водоотведения»</t>
  </si>
  <si>
    <t>10 0 01 00000</t>
  </si>
  <si>
    <t>Подпрограмма «Организация уличного освещения населённых пунктов Натальинского муниципального образования»</t>
  </si>
  <si>
    <t xml:space="preserve">Основное мероприятие «Организация уличного освещения» </t>
  </si>
  <si>
    <t xml:space="preserve">08 1 01 Z0000 </t>
  </si>
  <si>
    <t>Подпрограмма «Озеленение территории населённых пунктов Натальинского муниципального образования»</t>
  </si>
  <si>
    <t>Основное мероприятие «Озеленение сельских поселений»</t>
  </si>
  <si>
    <t>Подпрограмма «Благоустройство территории населенных пунктов Натальинского муниципального образования»</t>
  </si>
  <si>
    <t>Основное мероприятие «Прочее благоустройство»</t>
  </si>
  <si>
    <t>Основное направление «Улучшение материально-технической базы»</t>
  </si>
  <si>
    <t>Подпрограмма «Развитие культуры Натальинского муниципального образования»</t>
  </si>
  <si>
    <t>Основное мероприятие «Оказание муниципальных услуг физическим и (или) юридическим лицам в рамках муниципального задания»</t>
  </si>
  <si>
    <t>Основное направление «Повышение оплаты труда отдельным категориям работников бюджетной сферы»</t>
  </si>
  <si>
    <t>09 1 04 00000</t>
  </si>
  <si>
    <t>Обеспечение повышения оплаты труда отдельным категориям работников бюджетной сферы</t>
  </si>
  <si>
    <t>Обеспечение повышения оплаты труда отдельным категориям работников бюджетной сферы за счет местного бюджета</t>
  </si>
  <si>
    <t>13 4 00 00024</t>
  </si>
  <si>
    <t>Публичные нормативные социальные выплаты гражданам</t>
  </si>
  <si>
    <t>Основное мероприятие «Мероприятия по оказанию муниципальных услуг физическим и (или) юридическим лицам в рамках муниципального задания»</t>
  </si>
  <si>
    <t>Обслуживание долговых обязательств</t>
  </si>
  <si>
    <t>14 0 00 00000</t>
  </si>
  <si>
    <t>Процентные платежи по муниципальному долгу</t>
  </si>
  <si>
    <t>14 0 00 06500</t>
  </si>
  <si>
    <t>100</t>
  </si>
  <si>
    <t>120</t>
  </si>
  <si>
    <t>Совет Натальинского муниципального образования</t>
  </si>
  <si>
    <t>201</t>
  </si>
  <si>
    <t>11 1 00 00000</t>
  </si>
  <si>
    <t>Обеспечение деятельности представительных органов местного самоуправления</t>
  </si>
  <si>
    <t>Расходы на обеспечение деятельности главы района (муниципального образования)</t>
  </si>
  <si>
    <t>11 1 00 02030</t>
  </si>
  <si>
    <t>09 1 04 72500</t>
  </si>
  <si>
    <t>09 1 04 S2500</t>
  </si>
  <si>
    <t>Основное мероприятие «Обновление, текущее содержание, обслуживание, ремонт и реконструкция муниципального имущества»</t>
  </si>
  <si>
    <t>07 0 04 00000</t>
  </si>
  <si>
    <t>13</t>
  </si>
  <si>
    <t>01 0 00 00000</t>
  </si>
  <si>
    <t>01 0 04 00000</t>
  </si>
  <si>
    <t>Исполнение судебных решений, не связанных с погашением кредиторской задолженности</t>
  </si>
  <si>
    <t>13 2 00 00000</t>
  </si>
  <si>
    <t>Расходы по исполнительным листам, решениям судебных органов</t>
  </si>
  <si>
    <t>13 2 00 00002</t>
  </si>
  <si>
    <t>Исполнение судебных актов</t>
  </si>
  <si>
    <t>Основное мероприятие "Вовлечение населения в осуществление местного самоуправления"</t>
  </si>
  <si>
    <t>03 0 02 00000</t>
  </si>
  <si>
    <t>03 0 02 Z0000</t>
  </si>
  <si>
    <t>Муниципальная программа "Эффективное управление и распоряжение муниципальным имуществом и земельными ресурсами Натальинского муниципального образования Балаковского муниципального района Саратовской области"</t>
  </si>
  <si>
    <t>Муниципальная программа "Обеспечение надлежащего состояния и бесперебойного функционирования объектов водоснабжения и водоотведения, находящихся в муниципальной собственности, проведения аварийно-восстановительных работ в отношении сетей водоснабжения и водоотведения, находящихся в муниципальной собственности, на территории Натальинского муниципального образования, а также бесхозяйных сетей водоснабжения и водоотведения, принятых на учёт в ЕГРН на основании заявления администрации Натальинского  муниципального образования"</t>
  </si>
  <si>
    <t>Муниципальная программа "Комплексное благоустройство территории Натальинского муниципального образования Балаковского муниципального района Саратовской области"</t>
  </si>
  <si>
    <t>Муниципальная программа "Развитие культуры, физической культуры и спорта в Натальинском муниципальном образовании"</t>
  </si>
  <si>
    <t>Подпрограмма "Развитие физической культуры, спорта, пропаганда и формирование здорового образа жизни населения в Натальинском муниципальном образовании"</t>
  </si>
  <si>
    <t xml:space="preserve">Основное мероприятие "Повышение информированности населения в области пожарной безопасности" </t>
  </si>
  <si>
    <t>Основное мероприятие «Создание условий для забора воды»</t>
  </si>
  <si>
    <t>Основное мероприятие «Оснащение первичными средствами пожаротушения»</t>
  </si>
  <si>
    <t>Основное мероприятие "Повышение эффективности системы обеспечения пожарной безопасности"</t>
  </si>
  <si>
    <t>на 2022 год</t>
  </si>
  <si>
    <t>Муниципальная программа "Развитие местного самоуправления в Натальинском муниципальном образовании Балаковского муниципального района Саратовской области"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</si>
  <si>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 (в границах Натальинского МО)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</si>
  <si>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муниципального дорожного фонда (в границах Натальинского МО)</t>
  </si>
  <si>
    <t>Обеспечение сохранения достигнутых показателей повышения оплаты труда отдельных категорий работников бюджетной сферы</t>
  </si>
  <si>
    <t>Сохранение достигнутых показателей повышения оплаты труда отдельных категорий работников бюджетной сферы за счет средств местного бюджета</t>
  </si>
  <si>
    <t>Основное направление "Улучшение материально-технической базы"</t>
  </si>
  <si>
    <t>Муниципальная программа "Энергосбережение и повышение энергетической эффективности Натальинского муниципального образования"</t>
  </si>
  <si>
    <t>02 0 00 00000</t>
  </si>
  <si>
    <t>Подпрограмма "Строительство и модернизация автономных котельных"</t>
  </si>
  <si>
    <t>02 1 00 00000</t>
  </si>
  <si>
    <t>Основное мероприятие "Модернизация систем теплоснабжения"</t>
  </si>
  <si>
    <t>02 1 01 00000</t>
  </si>
  <si>
    <t>02 1 01 Z0000</t>
  </si>
  <si>
    <t>Муниципальная программа "Комплексное развитие населенных пунктов Натальинского муниципального образования Балаковского муниципального района Саратовской области"</t>
  </si>
  <si>
    <t>04 0 00 00000</t>
  </si>
  <si>
    <t>04 0 02 00000</t>
  </si>
  <si>
    <t>Основное мероприятие "Строительство сетей водоснабжения"</t>
  </si>
  <si>
    <t>Охрана семьи и детства</t>
  </si>
  <si>
    <t>проверка</t>
  </si>
  <si>
    <t>ОБСЛУЖИВАНИЕ ГОСУДАРСТВЕННОГО (МУНИЦИПАЛЬНОГО) ДОЛГА</t>
  </si>
  <si>
    <t xml:space="preserve">ОБСЛУЖИВАНИЕ ГОСУДАРСТВЕННОГО (МУНИЦИПАЛЬНОГО) ДОЛГА 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</si>
  <si>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</si>
  <si>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внутреннего долга</t>
  </si>
  <si>
    <t>04 0 06 00000</t>
  </si>
  <si>
    <t>Основное мероприятие "Реализация проектов комплексного обустройства площадок, расположенных на сельских территориях, под компактную жилищную застройку"</t>
  </si>
  <si>
    <t>тыс. руб.</t>
  </si>
  <si>
    <t>09 2 01 72300</t>
  </si>
  <si>
    <t>Обеспечение повышения оплаты труда некоторых категорий работников муниципальных учреждений</t>
  </si>
  <si>
    <t>09 2 01 S2300</t>
  </si>
  <si>
    <t>Обеспечение повышения оплаты труда некоторых категорий работников муниципальных учреждений за счет средств местного бюджета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</si>
  <si>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</si>
  <si>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04 0 06 L5762</t>
  </si>
  <si>
    <t>04 0 02 L5765</t>
  </si>
  <si>
    <t>Развите инженерной инфраструктуры на сельских территориях (развитие водоснабжения на сельских территориях)</t>
  </si>
  <si>
    <t>Государственная поддержка отрасли культуры (создание и модернизация учреждений культурно-досугового типа в сельской местности)</t>
  </si>
  <si>
    <t>88 4 00 S7165</t>
  </si>
  <si>
    <t>88 4 00 D7165</t>
  </si>
  <si>
    <t>Развитие инженерной инфраструктуры на сельских территориях (развитие водоснабжения на сельских территориях)</t>
  </si>
  <si>
    <t>Внепрограммные мероприятия в сфере коммунальных услуг</t>
  </si>
  <si>
    <t>13 4 00 00014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</si>
  <si>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</si>
  <si>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13 4 00 S2110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</si>
  <si>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</si>
  <si>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13 4 00 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</si>
  <si>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</si>
  <si>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13 4 00 S2130</t>
  </si>
  <si>
    <t>09 1 A1 55197</t>
  </si>
  <si>
    <t>Основное мероприятие "Государственная поддержка отрасли культуры (создание и модернизация учреждений культурно-досугового типа в сельской местности) в целях выполнения задач федерального проекта "Культурная среда"</t>
  </si>
  <si>
    <t>Муниципальная программа "Развитие местного самоуправления в Натальинском муниципальном образовании Балаковского муниципального района Саратовской области на 2017-2019 годы"</t>
  </si>
  <si>
    <t>Основное мероприятие "Повышение эффективности деятельности органов местного самоуправления на территории Натальинского муниципального образования"</t>
  </si>
  <si>
    <t>Мероприятия по газоснабжению населения</t>
  </si>
  <si>
    <t>04 0 06 09104</t>
  </si>
  <si>
    <t>Выполнение других обязательств муниципальными учреждениями</t>
  </si>
  <si>
    <t>13 4 00 00012</t>
  </si>
  <si>
    <t>на 2023 год</t>
  </si>
  <si>
    <t>Приложение №5  
к Решению Совета Натальинского муниципального образования от      декабря  2020 г. №  
«О бюджете Натальинского муниципального образования на 2021 год и на плановый период 2022 и 2023 годов»</t>
  </si>
  <si>
    <t>Ведомственная структура расходов бюджета Натальинского муниципального образования 
на 2021 год и на плановый период 2022 и 2023 годов</t>
  </si>
  <si>
    <t>04 0 07 00000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</si>
  <si>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</si>
  <si>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Натальинского муниципального образования 
на 2021 год и на плановый период 2022 год и 2023 годов</t>
  </si>
  <si>
    <t>Приложение №7 
к Решению Совета Натальинского муниципального образования от                  2020 г. № 
«О бюджете Натальинского муниципального образования на 2021 год и на плановый период 2022 и 2023 годов»</t>
  </si>
  <si>
    <t>Приложение №6
к Решению Совета Натальинского муниципального образования от                2020 г. №
«О бюджете Натальинского муниципального образования на 2021 год и на плановый период 2022 и 2023 годов»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</si>
  <si>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Натальинского муниципального образования на 2021 год и на плановый период 2022 и 2023 годов</t>
  </si>
  <si>
    <t>Составление и исполнение бюджета поселения</t>
  </si>
  <si>
    <t>Обеспечение деятельности подведомственных учреждений в рамках муниципального задания</t>
  </si>
  <si>
    <t>09 2 01 09900</t>
  </si>
  <si>
    <t>09 1 02 09010</t>
  </si>
  <si>
    <t>Укрепление материально-технической базы учреждений социальной сферы</t>
  </si>
  <si>
    <t>09 1 01 09900</t>
  </si>
  <si>
    <t>08 3 01 09900</t>
  </si>
  <si>
    <t>08 2 01 09900</t>
  </si>
  <si>
    <t>08 2 01 09020</t>
  </si>
  <si>
    <t>Приобретение материалов в целях озеленения территории поселений</t>
  </si>
  <si>
    <t xml:space="preserve">08 1 01 09900 </t>
  </si>
  <si>
    <t xml:space="preserve">Создание и обустройство спортивных и игровых площадок </t>
  </si>
  <si>
    <t>04 0 07 09030</t>
  </si>
  <si>
    <t>10 0 01 09900</t>
  </si>
  <si>
    <t>07 0 04 09900</t>
  </si>
  <si>
    <t>Реализация проектов комплексного обустройства площадок, расположенных на сельских территориях</t>
  </si>
  <si>
    <t>04 0 06 09040</t>
  </si>
  <si>
    <t>Строительство сетей водоснабжения в населенных пунктах Натальинского МО</t>
  </si>
  <si>
    <t>04 0 02 09050</t>
  </si>
  <si>
    <t>01 0 01 09900</t>
  </si>
  <si>
    <t>07 0 01 09900</t>
  </si>
  <si>
    <t>Мероприятия по повышению пожарной безопасности</t>
  </si>
  <si>
    <t>01 0 04 09060</t>
  </si>
  <si>
    <t>01 0 04 09900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</si>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</sst>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\.00\.0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4F9D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0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vertical="center"/>
    </xf>
    <xf numFmtId="166" fontId="13" fillId="0" borderId="1" xfId="1" applyNumberFormat="1" applyFont="1" applyFill="1" applyBorder="1" applyAlignment="1" applyProtection="1">
      <alignment vertical="center" wrapText="1"/>
      <protection hidden="1"/>
    </xf>
    <xf numFmtId="0" fontId="13" fillId="0" borderId="0" xfId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164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CCFF"/>
      <color rgb="FFF4F9D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topLeftCell="A280" zoomScaleSheetLayoutView="110" workbookViewId="0">
      <selection activeCell="G167" sqref="G167"/>
    </sheetView>
  </sheetViews>
  <sheetFormatPr defaultColWidth="9.140625" defaultRowHeight="15"/>
  <cols>
    <col min="1" max="1" width="46.42578125" style="46" customWidth="1"/>
    <col min="2" max="2" width="6.5703125" style="47" customWidth="1"/>
    <col min="3" max="3" width="9" style="47" bestFit="1" customWidth="1"/>
    <col min="4" max="4" width="8.7109375" style="47" customWidth="1"/>
    <col min="5" max="5" width="14.7109375" style="47" customWidth="1"/>
    <col min="6" max="6" width="9.7109375" style="47" customWidth="1"/>
    <col min="7" max="7" width="13.7109375" style="60" customWidth="1"/>
    <col min="8" max="9" width="11.5703125" style="60" customWidth="1"/>
    <col min="10" max="16384" width="9.140625" style="47"/>
  </cols>
  <sheetData>
    <row r="1" spans="1:9" ht="91.5" customHeight="1">
      <c r="A1" s="48"/>
      <c r="F1" s="93" t="s">
        <v>237</v>
      </c>
      <c r="G1" s="93"/>
      <c r="H1" s="93"/>
      <c r="I1" s="93"/>
    </row>
    <row r="2" spans="1:9" ht="45" customHeight="1">
      <c r="A2" s="94" t="s">
        <v>238</v>
      </c>
      <c r="B2" s="94"/>
      <c r="C2" s="94"/>
      <c r="D2" s="94"/>
      <c r="E2" s="94"/>
      <c r="F2" s="94"/>
      <c r="G2" s="94"/>
      <c r="H2" s="94"/>
      <c r="I2" s="94"/>
    </row>
    <row r="3" spans="1:9">
      <c r="A3" s="49"/>
      <c r="B3" s="50"/>
      <c r="C3" s="50"/>
      <c r="D3" s="50"/>
      <c r="E3" s="50"/>
      <c r="F3" s="50"/>
      <c r="G3" s="51"/>
      <c r="H3" s="51"/>
      <c r="I3" s="51" t="s">
        <v>207</v>
      </c>
    </row>
    <row r="4" spans="1:9" ht="30.6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87</v>
      </c>
      <c r="H4" s="11" t="s">
        <v>181</v>
      </c>
      <c r="I4" s="11" t="s">
        <v>236</v>
      </c>
    </row>
    <row r="5" spans="1:9" s="53" customFormat="1" ht="11.25">
      <c r="A5" s="1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</row>
    <row r="6" spans="1:9" s="54" customFormat="1" ht="31.9" customHeight="1">
      <c r="A6" s="77" t="s">
        <v>6</v>
      </c>
      <c r="B6" s="78">
        <v>200</v>
      </c>
      <c r="C6" s="78"/>
      <c r="D6" s="78"/>
      <c r="E6" s="78"/>
      <c r="F6" s="78"/>
      <c r="G6" s="39">
        <f>G8+G24+G31+G84+G91+G102+G114+G126+G180+G224+G254+G260+G267+G281</f>
        <v>50125.500000000007</v>
      </c>
      <c r="H6" s="39">
        <f>H8+H24+H31+H84+H91+H102+H114+H126+H180+H224+H254+H260+H267+H281</f>
        <v>37010.800000000003</v>
      </c>
      <c r="I6" s="39">
        <f>I8+I24+I31+I84+I91+I102+I114+I126+I180+I224+I254+I260+I267+I281</f>
        <v>41024.9</v>
      </c>
    </row>
    <row r="7" spans="1:9" s="54" customFormat="1" ht="21" customHeight="1">
      <c r="A7" s="27" t="s">
        <v>7</v>
      </c>
      <c r="B7" s="29">
        <v>200</v>
      </c>
      <c r="C7" s="28" t="s">
        <v>66</v>
      </c>
      <c r="D7" s="29"/>
      <c r="E7" s="29"/>
      <c r="F7" s="29"/>
      <c r="G7" s="30">
        <f>G8+G24+G31</f>
        <v>15220.800000000001</v>
      </c>
      <c r="H7" s="30">
        <f t="shared" ref="H7:I7" si="0">H8+H24+H31</f>
        <v>8562.5999999999985</v>
      </c>
      <c r="I7" s="30">
        <f t="shared" si="0"/>
        <v>12942.500000000002</v>
      </c>
    </row>
    <row r="8" spans="1:9" ht="71.25">
      <c r="A8" s="62" t="s">
        <v>13</v>
      </c>
      <c r="B8" s="63">
        <v>200</v>
      </c>
      <c r="C8" s="71" t="s">
        <v>66</v>
      </c>
      <c r="D8" s="71" t="s">
        <v>69</v>
      </c>
      <c r="E8" s="63"/>
      <c r="F8" s="63"/>
      <c r="G8" s="64">
        <f>G9+G14</f>
        <v>13242.7</v>
      </c>
      <c r="H8" s="64">
        <f t="shared" ref="H8:I8" si="1">H9+H14</f>
        <v>7527.7999999999993</v>
      </c>
      <c r="I8" s="64">
        <f t="shared" si="1"/>
        <v>12591.900000000001</v>
      </c>
    </row>
    <row r="9" spans="1:9" s="55" customFormat="1" ht="60">
      <c r="A9" s="36" t="s">
        <v>230</v>
      </c>
      <c r="B9" s="25">
        <v>200</v>
      </c>
      <c r="C9" s="24" t="s">
        <v>66</v>
      </c>
      <c r="D9" s="24" t="s">
        <v>69</v>
      </c>
      <c r="E9" s="25" t="s">
        <v>26</v>
      </c>
      <c r="F9" s="25"/>
      <c r="G9" s="37">
        <f>G10</f>
        <v>476.6</v>
      </c>
      <c r="H9" s="37">
        <f t="shared" ref="H9:I9" si="2">H10</f>
        <v>251.4</v>
      </c>
      <c r="I9" s="37">
        <f t="shared" si="2"/>
        <v>251.4</v>
      </c>
    </row>
    <row r="10" spans="1:9" s="55" customFormat="1" ht="60">
      <c r="A10" s="36" t="s">
        <v>231</v>
      </c>
      <c r="B10" s="25">
        <v>200</v>
      </c>
      <c r="C10" s="24" t="s">
        <v>66</v>
      </c>
      <c r="D10" s="24" t="s">
        <v>69</v>
      </c>
      <c r="E10" s="25" t="s">
        <v>28</v>
      </c>
      <c r="F10" s="25"/>
      <c r="G10" s="37">
        <f>G11</f>
        <v>476.6</v>
      </c>
      <c r="H10" s="37">
        <f t="shared" ref="H10:I12" si="3">H11</f>
        <v>251.4</v>
      </c>
      <c r="I10" s="37">
        <f t="shared" si="3"/>
        <v>251.4</v>
      </c>
    </row>
    <row r="11" spans="1:9" s="55" customFormat="1">
      <c r="A11" s="36" t="s">
        <v>29</v>
      </c>
      <c r="B11" s="25">
        <v>200</v>
      </c>
      <c r="C11" s="24" t="s">
        <v>66</v>
      </c>
      <c r="D11" s="24" t="s">
        <v>69</v>
      </c>
      <c r="E11" s="25" t="s">
        <v>92</v>
      </c>
      <c r="F11" s="25"/>
      <c r="G11" s="37">
        <f>G12</f>
        <v>476.6</v>
      </c>
      <c r="H11" s="37">
        <f t="shared" si="3"/>
        <v>251.4</v>
      </c>
      <c r="I11" s="37">
        <f t="shared" si="3"/>
        <v>251.4</v>
      </c>
    </row>
    <row r="12" spans="1:9" s="55" customFormat="1" ht="30">
      <c r="A12" s="36" t="s">
        <v>32</v>
      </c>
      <c r="B12" s="25">
        <v>200</v>
      </c>
      <c r="C12" s="24" t="s">
        <v>66</v>
      </c>
      <c r="D12" s="24" t="s">
        <v>69</v>
      </c>
      <c r="E12" s="25" t="s">
        <v>92</v>
      </c>
      <c r="F12" s="25">
        <v>200</v>
      </c>
      <c r="G12" s="37">
        <f>G13</f>
        <v>476.6</v>
      </c>
      <c r="H12" s="37">
        <f t="shared" si="3"/>
        <v>251.4</v>
      </c>
      <c r="I12" s="37">
        <f t="shared" si="3"/>
        <v>251.4</v>
      </c>
    </row>
    <row r="13" spans="1:9" s="55" customFormat="1" ht="45">
      <c r="A13" s="36" t="s">
        <v>17</v>
      </c>
      <c r="B13" s="25">
        <v>200</v>
      </c>
      <c r="C13" s="24" t="s">
        <v>66</v>
      </c>
      <c r="D13" s="24" t="s">
        <v>69</v>
      </c>
      <c r="E13" s="25" t="s">
        <v>92</v>
      </c>
      <c r="F13" s="25">
        <v>240</v>
      </c>
      <c r="G13" s="37">
        <v>476.6</v>
      </c>
      <c r="H13" s="37">
        <v>251.4</v>
      </c>
      <c r="I13" s="37">
        <v>251.4</v>
      </c>
    </row>
    <row r="14" spans="1:9" ht="34.35" customHeight="1">
      <c r="A14" s="31" t="s">
        <v>9</v>
      </c>
      <c r="B14" s="25">
        <v>200</v>
      </c>
      <c r="C14" s="24" t="s">
        <v>66</v>
      </c>
      <c r="D14" s="24" t="s">
        <v>69</v>
      </c>
      <c r="E14" s="25" t="s">
        <v>78</v>
      </c>
      <c r="F14" s="25"/>
      <c r="G14" s="26">
        <f>G15</f>
        <v>12766.1</v>
      </c>
      <c r="H14" s="26">
        <f t="shared" ref="H14:I14" si="4">H15</f>
        <v>7276.4</v>
      </c>
      <c r="I14" s="26">
        <f t="shared" si="4"/>
        <v>12340.500000000002</v>
      </c>
    </row>
    <row r="15" spans="1:9" ht="28.9" customHeight="1">
      <c r="A15" s="31" t="s">
        <v>10</v>
      </c>
      <c r="B15" s="25">
        <v>200</v>
      </c>
      <c r="C15" s="24" t="s">
        <v>66</v>
      </c>
      <c r="D15" s="24" t="s">
        <v>69</v>
      </c>
      <c r="E15" s="25" t="s">
        <v>88</v>
      </c>
      <c r="F15" s="25"/>
      <c r="G15" s="26">
        <f>G16+G21</f>
        <v>12766.1</v>
      </c>
      <c r="H15" s="26">
        <f t="shared" ref="H15:I15" si="5">H16+H21</f>
        <v>7276.4</v>
      </c>
      <c r="I15" s="26">
        <f t="shared" si="5"/>
        <v>12340.500000000002</v>
      </c>
    </row>
    <row r="16" spans="1:9" ht="30.6" customHeight="1">
      <c r="A16" s="31" t="s">
        <v>14</v>
      </c>
      <c r="B16" s="25">
        <v>200</v>
      </c>
      <c r="C16" s="24" t="s">
        <v>66</v>
      </c>
      <c r="D16" s="24" t="s">
        <v>69</v>
      </c>
      <c r="E16" s="25" t="s">
        <v>89</v>
      </c>
      <c r="F16" s="25"/>
      <c r="G16" s="26">
        <f>G17+G19</f>
        <v>12739.9</v>
      </c>
      <c r="H16" s="26">
        <f t="shared" ref="H16:I16" si="6">H17+H19</f>
        <v>7250.2</v>
      </c>
      <c r="I16" s="26">
        <f t="shared" si="6"/>
        <v>12314.300000000001</v>
      </c>
    </row>
    <row r="17" spans="1:9" ht="76.349999999999994" customHeight="1">
      <c r="A17" s="31" t="s">
        <v>11</v>
      </c>
      <c r="B17" s="25">
        <v>200</v>
      </c>
      <c r="C17" s="24" t="s">
        <v>66</v>
      </c>
      <c r="D17" s="24" t="s">
        <v>69</v>
      </c>
      <c r="E17" s="25" t="s">
        <v>89</v>
      </c>
      <c r="F17" s="25" t="s">
        <v>15</v>
      </c>
      <c r="G17" s="26">
        <f>G18</f>
        <v>11985.4</v>
      </c>
      <c r="H17" s="26">
        <f t="shared" ref="H17:I17" si="7">H18</f>
        <v>6495.7</v>
      </c>
      <c r="I17" s="26">
        <f t="shared" si="7"/>
        <v>11559.800000000001</v>
      </c>
    </row>
    <row r="18" spans="1:9" ht="32.65" customHeight="1">
      <c r="A18" s="31" t="s">
        <v>12</v>
      </c>
      <c r="B18" s="25">
        <v>200</v>
      </c>
      <c r="C18" s="24" t="s">
        <v>66</v>
      </c>
      <c r="D18" s="24" t="s">
        <v>69</v>
      </c>
      <c r="E18" s="25" t="s">
        <v>89</v>
      </c>
      <c r="F18" s="25" t="s">
        <v>16</v>
      </c>
      <c r="G18" s="26">
        <v>11985.4</v>
      </c>
      <c r="H18" s="26">
        <f>12023.4-5276.3-251.4</f>
        <v>6495.7</v>
      </c>
      <c r="I18" s="26">
        <f>12059.5-248.3-251.4</f>
        <v>11559.800000000001</v>
      </c>
    </row>
    <row r="19" spans="1:9" ht="33" customHeight="1">
      <c r="A19" s="31" t="s">
        <v>32</v>
      </c>
      <c r="B19" s="25">
        <v>200</v>
      </c>
      <c r="C19" s="24" t="s">
        <v>66</v>
      </c>
      <c r="D19" s="24" t="s">
        <v>69</v>
      </c>
      <c r="E19" s="25" t="s">
        <v>89</v>
      </c>
      <c r="F19" s="25">
        <v>200</v>
      </c>
      <c r="G19" s="26">
        <f>G20</f>
        <v>754.5</v>
      </c>
      <c r="H19" s="26">
        <f t="shared" ref="H19:I19" si="8">H20</f>
        <v>754.5</v>
      </c>
      <c r="I19" s="26">
        <f t="shared" si="8"/>
        <v>754.5</v>
      </c>
    </row>
    <row r="20" spans="1:9" ht="44.65" customHeight="1">
      <c r="A20" s="31" t="s">
        <v>17</v>
      </c>
      <c r="B20" s="25">
        <v>200</v>
      </c>
      <c r="C20" s="24" t="s">
        <v>66</v>
      </c>
      <c r="D20" s="24" t="s">
        <v>69</v>
      </c>
      <c r="E20" s="25" t="s">
        <v>89</v>
      </c>
      <c r="F20" s="25">
        <v>240</v>
      </c>
      <c r="G20" s="26">
        <v>754.5</v>
      </c>
      <c r="H20" s="26">
        <v>754.5</v>
      </c>
      <c r="I20" s="26">
        <v>754.5</v>
      </c>
    </row>
    <row r="21" spans="1:9" ht="44.65" customHeight="1">
      <c r="A21" s="31" t="s">
        <v>90</v>
      </c>
      <c r="B21" s="25">
        <v>200</v>
      </c>
      <c r="C21" s="24" t="s">
        <v>66</v>
      </c>
      <c r="D21" s="24" t="s">
        <v>69</v>
      </c>
      <c r="E21" s="25" t="s">
        <v>91</v>
      </c>
      <c r="F21" s="25"/>
      <c r="G21" s="26">
        <f>G22</f>
        <v>26.2</v>
      </c>
      <c r="H21" s="26">
        <f t="shared" ref="H21:I21" si="9">H22</f>
        <v>26.2</v>
      </c>
      <c r="I21" s="26">
        <f t="shared" si="9"/>
        <v>26.2</v>
      </c>
    </row>
    <row r="22" spans="1:9" ht="14.65" customHeight="1">
      <c r="A22" s="31" t="s">
        <v>18</v>
      </c>
      <c r="B22" s="25">
        <v>200</v>
      </c>
      <c r="C22" s="24" t="s">
        <v>66</v>
      </c>
      <c r="D22" s="24" t="s">
        <v>69</v>
      </c>
      <c r="E22" s="25" t="s">
        <v>91</v>
      </c>
      <c r="F22" s="25">
        <v>800</v>
      </c>
      <c r="G22" s="26">
        <f>G23</f>
        <v>26.2</v>
      </c>
      <c r="H22" s="26">
        <f t="shared" ref="H22:I22" si="10">H23</f>
        <v>26.2</v>
      </c>
      <c r="I22" s="26">
        <f t="shared" si="10"/>
        <v>26.2</v>
      </c>
    </row>
    <row r="23" spans="1:9" ht="14.65" customHeight="1">
      <c r="A23" s="31" t="s">
        <v>19</v>
      </c>
      <c r="B23" s="25">
        <v>200</v>
      </c>
      <c r="C23" s="24" t="s">
        <v>66</v>
      </c>
      <c r="D23" s="24" t="s">
        <v>69</v>
      </c>
      <c r="E23" s="25" t="s">
        <v>91</v>
      </c>
      <c r="F23" s="25">
        <v>850</v>
      </c>
      <c r="G23" s="26">
        <v>26.2</v>
      </c>
      <c r="H23" s="26">
        <v>26.2</v>
      </c>
      <c r="I23" s="26">
        <v>26.2</v>
      </c>
    </row>
    <row r="24" spans="1:9" ht="57">
      <c r="A24" s="62" t="s">
        <v>20</v>
      </c>
      <c r="B24" s="63">
        <v>200</v>
      </c>
      <c r="C24" s="71" t="s">
        <v>66</v>
      </c>
      <c r="D24" s="71" t="s">
        <v>71</v>
      </c>
      <c r="E24" s="63"/>
      <c r="F24" s="63"/>
      <c r="G24" s="64">
        <f t="shared" ref="G24:I29" si="11">G25</f>
        <v>120</v>
      </c>
      <c r="H24" s="64">
        <f t="shared" si="11"/>
        <v>0</v>
      </c>
      <c r="I24" s="64">
        <f t="shared" si="11"/>
        <v>0</v>
      </c>
    </row>
    <row r="25" spans="1:9" s="56" customFormat="1">
      <c r="A25" s="32" t="s">
        <v>80</v>
      </c>
      <c r="B25" s="34">
        <v>200</v>
      </c>
      <c r="C25" s="33" t="s">
        <v>66</v>
      </c>
      <c r="D25" s="33" t="s">
        <v>71</v>
      </c>
      <c r="E25" s="34" t="s">
        <v>41</v>
      </c>
      <c r="F25" s="34"/>
      <c r="G25" s="35">
        <f t="shared" si="11"/>
        <v>120</v>
      </c>
      <c r="H25" s="35">
        <f t="shared" si="11"/>
        <v>0</v>
      </c>
      <c r="I25" s="35">
        <f t="shared" si="11"/>
        <v>0</v>
      </c>
    </row>
    <row r="26" spans="1:9" s="56" customFormat="1" ht="30">
      <c r="A26" s="32" t="s">
        <v>73</v>
      </c>
      <c r="B26" s="34">
        <v>200</v>
      </c>
      <c r="C26" s="33" t="s">
        <v>66</v>
      </c>
      <c r="D26" s="33" t="s">
        <v>71</v>
      </c>
      <c r="E26" s="34" t="s">
        <v>74</v>
      </c>
      <c r="F26" s="34"/>
      <c r="G26" s="35">
        <f t="shared" si="11"/>
        <v>120</v>
      </c>
      <c r="H26" s="35">
        <f t="shared" si="11"/>
        <v>0</v>
      </c>
      <c r="I26" s="35">
        <f t="shared" si="11"/>
        <v>0</v>
      </c>
    </row>
    <row r="27" spans="1:9" s="56" customFormat="1" ht="45">
      <c r="A27" s="32" t="s">
        <v>75</v>
      </c>
      <c r="B27" s="34">
        <v>200</v>
      </c>
      <c r="C27" s="33" t="s">
        <v>66</v>
      </c>
      <c r="D27" s="33" t="s">
        <v>71</v>
      </c>
      <c r="E27" s="34" t="s">
        <v>76</v>
      </c>
      <c r="F27" s="34"/>
      <c r="G27" s="35">
        <f t="shared" si="11"/>
        <v>120</v>
      </c>
      <c r="H27" s="35">
        <f t="shared" si="11"/>
        <v>0</v>
      </c>
      <c r="I27" s="35">
        <f t="shared" si="11"/>
        <v>0</v>
      </c>
    </row>
    <row r="28" spans="1:9" s="56" customFormat="1">
      <c r="A28" s="32" t="s">
        <v>245</v>
      </c>
      <c r="B28" s="25">
        <v>200</v>
      </c>
      <c r="C28" s="24" t="s">
        <v>66</v>
      </c>
      <c r="D28" s="24" t="s">
        <v>71</v>
      </c>
      <c r="E28" s="25" t="s">
        <v>22</v>
      </c>
      <c r="F28" s="34"/>
      <c r="G28" s="35">
        <f t="shared" si="11"/>
        <v>120</v>
      </c>
      <c r="H28" s="35">
        <f t="shared" si="11"/>
        <v>0</v>
      </c>
      <c r="I28" s="35">
        <f t="shared" si="11"/>
        <v>0</v>
      </c>
    </row>
    <row r="29" spans="1:9">
      <c r="A29" s="31" t="s">
        <v>77</v>
      </c>
      <c r="B29" s="25">
        <v>200</v>
      </c>
      <c r="C29" s="24" t="s">
        <v>66</v>
      </c>
      <c r="D29" s="24" t="s">
        <v>71</v>
      </c>
      <c r="E29" s="25" t="s">
        <v>22</v>
      </c>
      <c r="F29" s="25">
        <v>500</v>
      </c>
      <c r="G29" s="26">
        <f t="shared" si="11"/>
        <v>120</v>
      </c>
      <c r="H29" s="26">
        <f t="shared" si="11"/>
        <v>0</v>
      </c>
      <c r="I29" s="26">
        <f t="shared" si="11"/>
        <v>0</v>
      </c>
    </row>
    <row r="30" spans="1:9" ht="18.600000000000001" customHeight="1">
      <c r="A30" s="31" t="s">
        <v>23</v>
      </c>
      <c r="B30" s="25">
        <v>200</v>
      </c>
      <c r="C30" s="24" t="s">
        <v>66</v>
      </c>
      <c r="D30" s="24" t="s">
        <v>71</v>
      </c>
      <c r="E30" s="25" t="s">
        <v>22</v>
      </c>
      <c r="F30" s="25">
        <v>540</v>
      </c>
      <c r="G30" s="26">
        <v>120</v>
      </c>
      <c r="H30" s="26">
        <v>0</v>
      </c>
      <c r="I30" s="26">
        <v>0</v>
      </c>
    </row>
    <row r="31" spans="1:9" ht="22.9" customHeight="1">
      <c r="A31" s="62" t="s">
        <v>25</v>
      </c>
      <c r="B31" s="63">
        <v>200</v>
      </c>
      <c r="C31" s="71" t="s">
        <v>66</v>
      </c>
      <c r="D31" s="71">
        <v>13</v>
      </c>
      <c r="E31" s="63"/>
      <c r="F31" s="63"/>
      <c r="G31" s="64">
        <f>G32+G44+G53+G66</f>
        <v>1858.1</v>
      </c>
      <c r="H31" s="64">
        <f t="shared" ref="H31:I31" si="12">H32+H44+H53+H66</f>
        <v>1034.8</v>
      </c>
      <c r="I31" s="64">
        <f t="shared" si="12"/>
        <v>350.59999999999997</v>
      </c>
    </row>
    <row r="32" spans="1:9" s="55" customFormat="1" ht="60.75" customHeight="1">
      <c r="A32" s="36" t="s">
        <v>106</v>
      </c>
      <c r="B32" s="25">
        <v>200</v>
      </c>
      <c r="C32" s="24" t="s">
        <v>66</v>
      </c>
      <c r="D32" s="24" t="s">
        <v>161</v>
      </c>
      <c r="E32" s="25" t="s">
        <v>162</v>
      </c>
      <c r="F32" s="25"/>
      <c r="G32" s="37">
        <f>G33+G37</f>
        <v>992.1</v>
      </c>
      <c r="H32" s="37">
        <f t="shared" ref="H32:I32" si="13">H33+H37</f>
        <v>329.09999999999997</v>
      </c>
      <c r="I32" s="37">
        <f t="shared" si="13"/>
        <v>24.9</v>
      </c>
    </row>
    <row r="33" spans="1:9" s="55" customFormat="1" ht="48" customHeight="1">
      <c r="A33" s="36" t="s">
        <v>177</v>
      </c>
      <c r="B33" s="25">
        <v>200</v>
      </c>
      <c r="C33" s="24" t="s">
        <v>66</v>
      </c>
      <c r="D33" s="24" t="s">
        <v>161</v>
      </c>
      <c r="E33" s="25" t="s">
        <v>110</v>
      </c>
      <c r="F33" s="25"/>
      <c r="G33" s="37">
        <f>G34</f>
        <v>24.9</v>
      </c>
      <c r="H33" s="37">
        <f t="shared" ref="H33:I34" si="14">H34</f>
        <v>24.9</v>
      </c>
      <c r="I33" s="37">
        <f t="shared" si="14"/>
        <v>24.9</v>
      </c>
    </row>
    <row r="34" spans="1:9" s="55" customFormat="1">
      <c r="A34" s="36" t="s">
        <v>29</v>
      </c>
      <c r="B34" s="25">
        <v>200</v>
      </c>
      <c r="C34" s="24" t="s">
        <v>66</v>
      </c>
      <c r="D34" s="24" t="s">
        <v>161</v>
      </c>
      <c r="E34" s="25" t="s">
        <v>111</v>
      </c>
      <c r="F34" s="25"/>
      <c r="G34" s="37">
        <f>G35</f>
        <v>24.9</v>
      </c>
      <c r="H34" s="37">
        <f t="shared" si="14"/>
        <v>24.9</v>
      </c>
      <c r="I34" s="37">
        <f t="shared" si="14"/>
        <v>24.9</v>
      </c>
    </row>
    <row r="35" spans="1:9" s="55" customFormat="1" ht="30.75" customHeight="1">
      <c r="A35" s="36" t="s">
        <v>32</v>
      </c>
      <c r="B35" s="25">
        <v>200</v>
      </c>
      <c r="C35" s="24" t="s">
        <v>66</v>
      </c>
      <c r="D35" s="24" t="s">
        <v>161</v>
      </c>
      <c r="E35" s="25" t="s">
        <v>111</v>
      </c>
      <c r="F35" s="25">
        <v>200</v>
      </c>
      <c r="G35" s="37">
        <f t="shared" ref="G35:I35" si="15">G36</f>
        <v>24.9</v>
      </c>
      <c r="H35" s="37">
        <f t="shared" si="15"/>
        <v>24.9</v>
      </c>
      <c r="I35" s="37">
        <f t="shared" si="15"/>
        <v>24.9</v>
      </c>
    </row>
    <row r="36" spans="1:9" s="55" customFormat="1" ht="45.75" customHeight="1">
      <c r="A36" s="36" t="s">
        <v>17</v>
      </c>
      <c r="B36" s="25">
        <v>200</v>
      </c>
      <c r="C36" s="24" t="s">
        <v>66</v>
      </c>
      <c r="D36" s="24" t="s">
        <v>161</v>
      </c>
      <c r="E36" s="25" t="s">
        <v>111</v>
      </c>
      <c r="F36" s="25">
        <v>240</v>
      </c>
      <c r="G36" s="37">
        <v>24.9</v>
      </c>
      <c r="H36" s="75">
        <v>24.9</v>
      </c>
      <c r="I36" s="75">
        <v>24.9</v>
      </c>
    </row>
    <row r="37" spans="1:9" s="55" customFormat="1" ht="45">
      <c r="A37" s="36" t="s">
        <v>180</v>
      </c>
      <c r="B37" s="25">
        <v>200</v>
      </c>
      <c r="C37" s="24" t="s">
        <v>66</v>
      </c>
      <c r="D37" s="24" t="s">
        <v>161</v>
      </c>
      <c r="E37" s="25" t="s">
        <v>163</v>
      </c>
      <c r="F37" s="25"/>
      <c r="G37" s="37">
        <f>G38+G41</f>
        <v>967.2</v>
      </c>
      <c r="H37" s="37">
        <f t="shared" ref="H37:I37" si="16">H38+H41</f>
        <v>304.2</v>
      </c>
      <c r="I37" s="37">
        <f t="shared" si="16"/>
        <v>0</v>
      </c>
    </row>
    <row r="38" spans="1:9" s="55" customFormat="1" ht="30">
      <c r="A38" s="32" t="s">
        <v>266</v>
      </c>
      <c r="B38" s="34">
        <v>200</v>
      </c>
      <c r="C38" s="33" t="s">
        <v>66</v>
      </c>
      <c r="D38" s="33" t="s">
        <v>161</v>
      </c>
      <c r="E38" s="34" t="s">
        <v>267</v>
      </c>
      <c r="F38" s="25"/>
      <c r="G38" s="37">
        <f>G39</f>
        <v>579.20000000000005</v>
      </c>
      <c r="H38" s="37">
        <f t="shared" ref="H38:I38" si="17">H39</f>
        <v>304.2</v>
      </c>
      <c r="I38" s="37">
        <f t="shared" si="17"/>
        <v>0</v>
      </c>
    </row>
    <row r="39" spans="1:9" s="55" customFormat="1" ht="28.5" customHeight="1">
      <c r="A39" s="32" t="s">
        <v>32</v>
      </c>
      <c r="B39" s="34">
        <v>200</v>
      </c>
      <c r="C39" s="33" t="s">
        <v>66</v>
      </c>
      <c r="D39" s="33" t="s">
        <v>161</v>
      </c>
      <c r="E39" s="34" t="s">
        <v>267</v>
      </c>
      <c r="F39" s="25">
        <v>200</v>
      </c>
      <c r="G39" s="37">
        <f>G40</f>
        <v>579.20000000000005</v>
      </c>
      <c r="H39" s="37">
        <f t="shared" ref="H39:I39" si="18">H40</f>
        <v>304.2</v>
      </c>
      <c r="I39" s="37">
        <f t="shared" si="18"/>
        <v>0</v>
      </c>
    </row>
    <row r="40" spans="1:9" s="55" customFormat="1" ht="45">
      <c r="A40" s="32" t="s">
        <v>17</v>
      </c>
      <c r="B40" s="34">
        <v>200</v>
      </c>
      <c r="C40" s="33" t="s">
        <v>66</v>
      </c>
      <c r="D40" s="33" t="s">
        <v>161</v>
      </c>
      <c r="E40" s="34" t="s">
        <v>267</v>
      </c>
      <c r="F40" s="25">
        <v>240</v>
      </c>
      <c r="G40" s="37">
        <v>579.20000000000005</v>
      </c>
      <c r="H40" s="75">
        <v>304.2</v>
      </c>
      <c r="I40" s="37"/>
    </row>
    <row r="41" spans="1:9" s="55" customFormat="1" ht="30">
      <c r="A41" s="32" t="s">
        <v>246</v>
      </c>
      <c r="B41" s="34">
        <v>200</v>
      </c>
      <c r="C41" s="33" t="s">
        <v>66</v>
      </c>
      <c r="D41" s="33" t="s">
        <v>161</v>
      </c>
      <c r="E41" s="34" t="s">
        <v>268</v>
      </c>
      <c r="F41" s="25"/>
      <c r="G41" s="37">
        <f>G42</f>
        <v>388</v>
      </c>
      <c r="H41" s="37">
        <f t="shared" ref="H41:I41" si="19">H42</f>
        <v>0</v>
      </c>
      <c r="I41" s="37">
        <f t="shared" si="19"/>
        <v>0</v>
      </c>
    </row>
    <row r="42" spans="1:9" s="55" customFormat="1" ht="44.25" customHeight="1">
      <c r="A42" s="32" t="s">
        <v>57</v>
      </c>
      <c r="B42" s="34">
        <v>200</v>
      </c>
      <c r="C42" s="33" t="s">
        <v>66</v>
      </c>
      <c r="D42" s="33" t="s">
        <v>161</v>
      </c>
      <c r="E42" s="34" t="s">
        <v>268</v>
      </c>
      <c r="F42" s="25">
        <v>600</v>
      </c>
      <c r="G42" s="37">
        <f>G43</f>
        <v>388</v>
      </c>
      <c r="H42" s="37">
        <f t="shared" ref="H42:I42" si="20">H43</f>
        <v>0</v>
      </c>
      <c r="I42" s="37">
        <f t="shared" si="20"/>
        <v>0</v>
      </c>
    </row>
    <row r="43" spans="1:9" s="55" customFormat="1">
      <c r="A43" s="32" t="s">
        <v>58</v>
      </c>
      <c r="B43" s="34">
        <v>200</v>
      </c>
      <c r="C43" s="33" t="s">
        <v>66</v>
      </c>
      <c r="D43" s="33" t="s">
        <v>161</v>
      </c>
      <c r="E43" s="34" t="s">
        <v>268</v>
      </c>
      <c r="F43" s="25">
        <v>610</v>
      </c>
      <c r="G43" s="37">
        <v>388</v>
      </c>
      <c r="H43" s="75">
        <v>0</v>
      </c>
      <c r="I43" s="37">
        <v>0</v>
      </c>
    </row>
    <row r="44" spans="1:9" ht="62.25" customHeight="1">
      <c r="A44" s="20" t="s">
        <v>182</v>
      </c>
      <c r="B44" s="34">
        <v>200</v>
      </c>
      <c r="C44" s="33" t="s">
        <v>66</v>
      </c>
      <c r="D44" s="33">
        <v>13</v>
      </c>
      <c r="E44" s="34" t="s">
        <v>26</v>
      </c>
      <c r="F44" s="25"/>
      <c r="G44" s="26">
        <f>G45+G49</f>
        <v>15</v>
      </c>
      <c r="H44" s="26">
        <f t="shared" ref="H44:I44" si="21">H45+H49</f>
        <v>15</v>
      </c>
      <c r="I44" s="26">
        <f t="shared" si="21"/>
        <v>15</v>
      </c>
    </row>
    <row r="45" spans="1:9" ht="60">
      <c r="A45" s="31" t="s">
        <v>27</v>
      </c>
      <c r="B45" s="25">
        <v>200</v>
      </c>
      <c r="C45" s="24" t="s">
        <v>66</v>
      </c>
      <c r="D45" s="24">
        <v>13</v>
      </c>
      <c r="E45" s="25" t="s">
        <v>28</v>
      </c>
      <c r="F45" s="25"/>
      <c r="G45" s="26">
        <f>G46</f>
        <v>15</v>
      </c>
      <c r="H45" s="37">
        <f t="shared" ref="H45:I46" si="22">H46</f>
        <v>15</v>
      </c>
      <c r="I45" s="37">
        <f t="shared" si="22"/>
        <v>15</v>
      </c>
    </row>
    <row r="46" spans="1:9" ht="15.6" customHeight="1">
      <c r="A46" s="31" t="s">
        <v>29</v>
      </c>
      <c r="B46" s="25">
        <v>200</v>
      </c>
      <c r="C46" s="24" t="s">
        <v>66</v>
      </c>
      <c r="D46" s="24">
        <v>13</v>
      </c>
      <c r="E46" s="25" t="s">
        <v>92</v>
      </c>
      <c r="F46" s="25"/>
      <c r="G46" s="26">
        <f>G47</f>
        <v>15</v>
      </c>
      <c r="H46" s="37">
        <f t="shared" si="22"/>
        <v>15</v>
      </c>
      <c r="I46" s="37">
        <f t="shared" si="22"/>
        <v>15</v>
      </c>
    </row>
    <row r="47" spans="1:9" ht="30">
      <c r="A47" s="31" t="s">
        <v>32</v>
      </c>
      <c r="B47" s="25">
        <v>200</v>
      </c>
      <c r="C47" s="24" t="s">
        <v>66</v>
      </c>
      <c r="D47" s="24">
        <v>13</v>
      </c>
      <c r="E47" s="25" t="s">
        <v>92</v>
      </c>
      <c r="F47" s="25">
        <v>200</v>
      </c>
      <c r="G47" s="26">
        <f>G48</f>
        <v>15</v>
      </c>
      <c r="H47" s="37">
        <f t="shared" ref="H47:I47" si="23">H48</f>
        <v>15</v>
      </c>
      <c r="I47" s="37">
        <f t="shared" si="23"/>
        <v>15</v>
      </c>
    </row>
    <row r="48" spans="1:9" ht="45">
      <c r="A48" s="31" t="s">
        <v>17</v>
      </c>
      <c r="B48" s="25">
        <v>200</v>
      </c>
      <c r="C48" s="24" t="s">
        <v>66</v>
      </c>
      <c r="D48" s="24">
        <v>13</v>
      </c>
      <c r="E48" s="25" t="s">
        <v>92</v>
      </c>
      <c r="F48" s="25">
        <v>240</v>
      </c>
      <c r="G48" s="26">
        <v>15</v>
      </c>
      <c r="H48" s="37">
        <v>15</v>
      </c>
      <c r="I48" s="37">
        <v>15</v>
      </c>
    </row>
    <row r="49" spans="1:9" s="55" customFormat="1" ht="30" hidden="1">
      <c r="A49" s="36" t="s">
        <v>169</v>
      </c>
      <c r="B49" s="25">
        <v>200</v>
      </c>
      <c r="C49" s="24" t="s">
        <v>66</v>
      </c>
      <c r="D49" s="24">
        <v>13</v>
      </c>
      <c r="E49" s="25" t="s">
        <v>170</v>
      </c>
      <c r="F49" s="25"/>
      <c r="G49" s="37">
        <f>G50</f>
        <v>0</v>
      </c>
      <c r="H49" s="37">
        <f t="shared" ref="H49:I50" si="24">H50</f>
        <v>0</v>
      </c>
      <c r="I49" s="37">
        <f t="shared" si="24"/>
        <v>0</v>
      </c>
    </row>
    <row r="50" spans="1:9" s="55" customFormat="1" hidden="1">
      <c r="A50" s="36" t="s">
        <v>29</v>
      </c>
      <c r="B50" s="25">
        <v>200</v>
      </c>
      <c r="C50" s="24" t="s">
        <v>66</v>
      </c>
      <c r="D50" s="24">
        <v>13</v>
      </c>
      <c r="E50" s="25" t="s">
        <v>171</v>
      </c>
      <c r="F50" s="25"/>
      <c r="G50" s="37">
        <f>G51</f>
        <v>0</v>
      </c>
      <c r="H50" s="37">
        <f t="shared" si="24"/>
        <v>0</v>
      </c>
      <c r="I50" s="37">
        <f t="shared" si="24"/>
        <v>0</v>
      </c>
    </row>
    <row r="51" spans="1:9" s="55" customFormat="1" ht="30" hidden="1">
      <c r="A51" s="36" t="s">
        <v>32</v>
      </c>
      <c r="B51" s="25">
        <v>200</v>
      </c>
      <c r="C51" s="24" t="s">
        <v>66</v>
      </c>
      <c r="D51" s="24">
        <v>13</v>
      </c>
      <c r="E51" s="25" t="s">
        <v>171</v>
      </c>
      <c r="F51" s="25">
        <v>200</v>
      </c>
      <c r="G51" s="37">
        <f>G52</f>
        <v>0</v>
      </c>
      <c r="H51" s="37">
        <f>H52</f>
        <v>0</v>
      </c>
      <c r="I51" s="37">
        <f>I52</f>
        <v>0</v>
      </c>
    </row>
    <row r="52" spans="1:9" s="55" customFormat="1" ht="45" hidden="1">
      <c r="A52" s="36" t="s">
        <v>17</v>
      </c>
      <c r="B52" s="25">
        <v>200</v>
      </c>
      <c r="C52" s="24" t="s">
        <v>66</v>
      </c>
      <c r="D52" s="24">
        <v>13</v>
      </c>
      <c r="E52" s="25" t="s">
        <v>171</v>
      </c>
      <c r="F52" s="25">
        <v>240</v>
      </c>
      <c r="G52" s="37"/>
      <c r="H52" s="37"/>
      <c r="I52" s="37"/>
    </row>
    <row r="53" spans="1:9" ht="88.5" customHeight="1">
      <c r="A53" s="31" t="s">
        <v>172</v>
      </c>
      <c r="B53" s="25">
        <v>200</v>
      </c>
      <c r="C53" s="24" t="s">
        <v>66</v>
      </c>
      <c r="D53" s="24">
        <v>13</v>
      </c>
      <c r="E53" s="25" t="s">
        <v>30</v>
      </c>
      <c r="F53" s="25"/>
      <c r="G53" s="26">
        <f>G54+G62</f>
        <v>252</v>
      </c>
      <c r="H53" s="26">
        <f t="shared" ref="H53:I53" si="25">H54+H62</f>
        <v>252</v>
      </c>
      <c r="I53" s="26">
        <f t="shared" si="25"/>
        <v>252</v>
      </c>
    </row>
    <row r="54" spans="1:9" ht="28.5" customHeight="1">
      <c r="A54" s="31" t="s">
        <v>93</v>
      </c>
      <c r="B54" s="25">
        <v>200</v>
      </c>
      <c r="C54" s="24" t="s">
        <v>66</v>
      </c>
      <c r="D54" s="24">
        <v>13</v>
      </c>
      <c r="E54" s="25" t="s">
        <v>31</v>
      </c>
      <c r="F54" s="25"/>
      <c r="G54" s="26">
        <f>G55</f>
        <v>48</v>
      </c>
      <c r="H54" s="26">
        <f t="shared" ref="H54:I54" si="26">H55</f>
        <v>48</v>
      </c>
      <c r="I54" s="26">
        <f t="shared" si="26"/>
        <v>48</v>
      </c>
    </row>
    <row r="55" spans="1:9" ht="30">
      <c r="A55" s="32" t="s">
        <v>246</v>
      </c>
      <c r="B55" s="34">
        <v>200</v>
      </c>
      <c r="C55" s="33" t="s">
        <v>66</v>
      </c>
      <c r="D55" s="33">
        <v>13</v>
      </c>
      <c r="E55" s="34" t="s">
        <v>265</v>
      </c>
      <c r="F55" s="25"/>
      <c r="G55" s="26">
        <f>G56+G60+G58</f>
        <v>48</v>
      </c>
      <c r="H55" s="26">
        <f t="shared" ref="H55:I55" si="27">H56+H60+H58</f>
        <v>48</v>
      </c>
      <c r="I55" s="26">
        <f t="shared" si="27"/>
        <v>48</v>
      </c>
    </row>
    <row r="56" spans="1:9" ht="30" hidden="1">
      <c r="A56" s="32" t="s">
        <v>32</v>
      </c>
      <c r="B56" s="34">
        <v>200</v>
      </c>
      <c r="C56" s="33" t="s">
        <v>66</v>
      </c>
      <c r="D56" s="33">
        <v>13</v>
      </c>
      <c r="E56" s="34" t="s">
        <v>94</v>
      </c>
      <c r="F56" s="25">
        <v>200</v>
      </c>
      <c r="G56" s="26">
        <f>G57</f>
        <v>0</v>
      </c>
      <c r="H56" s="26">
        <f t="shared" ref="H56:I56" si="28">H57</f>
        <v>0</v>
      </c>
      <c r="I56" s="26">
        <f t="shared" si="28"/>
        <v>0</v>
      </c>
    </row>
    <row r="57" spans="1:9" ht="45" hidden="1">
      <c r="A57" s="32" t="s">
        <v>17</v>
      </c>
      <c r="B57" s="34">
        <v>200</v>
      </c>
      <c r="C57" s="33" t="s">
        <v>66</v>
      </c>
      <c r="D57" s="33">
        <v>13</v>
      </c>
      <c r="E57" s="34" t="s">
        <v>94</v>
      </c>
      <c r="F57" s="25">
        <v>240</v>
      </c>
      <c r="G57" s="26"/>
      <c r="H57" s="26"/>
      <c r="I57" s="26"/>
    </row>
    <row r="58" spans="1:9" ht="45">
      <c r="A58" s="32" t="s">
        <v>57</v>
      </c>
      <c r="B58" s="34">
        <v>200</v>
      </c>
      <c r="C58" s="33" t="s">
        <v>66</v>
      </c>
      <c r="D58" s="33">
        <v>13</v>
      </c>
      <c r="E58" s="34" t="s">
        <v>265</v>
      </c>
      <c r="F58" s="25">
        <v>600</v>
      </c>
      <c r="G58" s="26">
        <f>G59</f>
        <v>48</v>
      </c>
      <c r="H58" s="26">
        <f t="shared" ref="H58:I58" si="29">H59</f>
        <v>48</v>
      </c>
      <c r="I58" s="26">
        <f t="shared" si="29"/>
        <v>48</v>
      </c>
    </row>
    <row r="59" spans="1:9">
      <c r="A59" s="32" t="s">
        <v>58</v>
      </c>
      <c r="B59" s="34">
        <v>200</v>
      </c>
      <c r="C59" s="33" t="s">
        <v>66</v>
      </c>
      <c r="D59" s="33">
        <v>13</v>
      </c>
      <c r="E59" s="34" t="s">
        <v>265</v>
      </c>
      <c r="F59" s="25">
        <v>610</v>
      </c>
      <c r="G59" s="26">
        <v>48</v>
      </c>
      <c r="H59" s="26">
        <v>48</v>
      </c>
      <c r="I59" s="26">
        <v>48</v>
      </c>
    </row>
    <row r="60" spans="1:9" s="55" customFormat="1" hidden="1">
      <c r="A60" s="36" t="s">
        <v>18</v>
      </c>
      <c r="B60" s="25">
        <v>200</v>
      </c>
      <c r="C60" s="24" t="s">
        <v>66</v>
      </c>
      <c r="D60" s="24">
        <v>13</v>
      </c>
      <c r="E60" s="25" t="s">
        <v>94</v>
      </c>
      <c r="F60" s="25">
        <v>800</v>
      </c>
      <c r="G60" s="37">
        <f>G61</f>
        <v>0</v>
      </c>
      <c r="H60" s="37">
        <f t="shared" ref="H60:I60" si="30">H61</f>
        <v>0</v>
      </c>
      <c r="I60" s="37">
        <f t="shared" si="30"/>
        <v>0</v>
      </c>
    </row>
    <row r="61" spans="1:9" s="55" customFormat="1" hidden="1">
      <c r="A61" s="36" t="s">
        <v>19</v>
      </c>
      <c r="B61" s="25">
        <v>200</v>
      </c>
      <c r="C61" s="24" t="s">
        <v>66</v>
      </c>
      <c r="D61" s="24">
        <v>13</v>
      </c>
      <c r="E61" s="25" t="s">
        <v>94</v>
      </c>
      <c r="F61" s="25">
        <v>850</v>
      </c>
      <c r="G61" s="37"/>
      <c r="H61" s="37"/>
      <c r="I61" s="37"/>
    </row>
    <row r="62" spans="1:9" ht="60">
      <c r="A62" s="32" t="s">
        <v>101</v>
      </c>
      <c r="B62" s="25">
        <v>200</v>
      </c>
      <c r="C62" s="24" t="s">
        <v>66</v>
      </c>
      <c r="D62" s="24">
        <v>13</v>
      </c>
      <c r="E62" s="25" t="s">
        <v>96</v>
      </c>
      <c r="F62" s="25"/>
      <c r="G62" s="26">
        <f>G63</f>
        <v>204</v>
      </c>
      <c r="H62" s="26">
        <f t="shared" ref="H62:I62" si="31">H63</f>
        <v>204</v>
      </c>
      <c r="I62" s="26">
        <f t="shared" si="31"/>
        <v>204</v>
      </c>
    </row>
    <row r="63" spans="1:9">
      <c r="A63" s="31" t="s">
        <v>29</v>
      </c>
      <c r="B63" s="25">
        <v>200</v>
      </c>
      <c r="C63" s="24" t="s">
        <v>66</v>
      </c>
      <c r="D63" s="24">
        <v>13</v>
      </c>
      <c r="E63" s="25" t="s">
        <v>95</v>
      </c>
      <c r="F63" s="25"/>
      <c r="G63" s="26">
        <f>G64</f>
        <v>204</v>
      </c>
      <c r="H63" s="26">
        <f t="shared" ref="H63:I64" si="32">H64</f>
        <v>204</v>
      </c>
      <c r="I63" s="26">
        <f t="shared" si="32"/>
        <v>204</v>
      </c>
    </row>
    <row r="64" spans="1:9" ht="30">
      <c r="A64" s="31" t="s">
        <v>32</v>
      </c>
      <c r="B64" s="25">
        <v>200</v>
      </c>
      <c r="C64" s="24" t="s">
        <v>66</v>
      </c>
      <c r="D64" s="24">
        <v>13</v>
      </c>
      <c r="E64" s="25" t="s">
        <v>95</v>
      </c>
      <c r="F64" s="25">
        <v>200</v>
      </c>
      <c r="G64" s="26">
        <f>G65</f>
        <v>204</v>
      </c>
      <c r="H64" s="26">
        <f t="shared" si="32"/>
        <v>204</v>
      </c>
      <c r="I64" s="26">
        <f t="shared" si="32"/>
        <v>204</v>
      </c>
    </row>
    <row r="65" spans="1:16" ht="43.9" customHeight="1">
      <c r="A65" s="31" t="s">
        <v>17</v>
      </c>
      <c r="B65" s="25">
        <v>200</v>
      </c>
      <c r="C65" s="24" t="s">
        <v>66</v>
      </c>
      <c r="D65" s="24">
        <v>13</v>
      </c>
      <c r="E65" s="25" t="s">
        <v>95</v>
      </c>
      <c r="F65" s="25">
        <v>240</v>
      </c>
      <c r="G65" s="37">
        <v>204</v>
      </c>
      <c r="H65" s="26">
        <v>204</v>
      </c>
      <c r="I65" s="26">
        <v>204</v>
      </c>
    </row>
    <row r="66" spans="1:16" ht="14.65" customHeight="1">
      <c r="A66" s="31" t="s">
        <v>24</v>
      </c>
      <c r="B66" s="25">
        <v>200</v>
      </c>
      <c r="C66" s="24" t="s">
        <v>66</v>
      </c>
      <c r="D66" s="24">
        <v>13</v>
      </c>
      <c r="E66" s="25" t="s">
        <v>97</v>
      </c>
      <c r="F66" s="25"/>
      <c r="G66" s="26">
        <f>G67+G71</f>
        <v>599</v>
      </c>
      <c r="H66" s="26">
        <f t="shared" ref="H66:I66" si="33">H67+H71</f>
        <v>438.7</v>
      </c>
      <c r="I66" s="26">
        <f t="shared" si="33"/>
        <v>58.7</v>
      </c>
    </row>
    <row r="67" spans="1:16" s="55" customFormat="1" ht="29.25" hidden="1" customHeight="1">
      <c r="A67" s="36" t="s">
        <v>164</v>
      </c>
      <c r="B67" s="25">
        <v>200</v>
      </c>
      <c r="C67" s="24" t="s">
        <v>66</v>
      </c>
      <c r="D67" s="24">
        <v>13</v>
      </c>
      <c r="E67" s="25" t="s">
        <v>165</v>
      </c>
      <c r="F67" s="25"/>
      <c r="G67" s="37">
        <f>G68</f>
        <v>0</v>
      </c>
      <c r="H67" s="37">
        <f t="shared" ref="H67:I69" si="34">H68</f>
        <v>0</v>
      </c>
      <c r="I67" s="37">
        <f t="shared" si="34"/>
        <v>0</v>
      </c>
    </row>
    <row r="68" spans="1:16" s="55" customFormat="1" ht="33" hidden="1" customHeight="1">
      <c r="A68" s="36" t="s">
        <v>166</v>
      </c>
      <c r="B68" s="25">
        <v>200</v>
      </c>
      <c r="C68" s="24" t="s">
        <v>66</v>
      </c>
      <c r="D68" s="24">
        <v>13</v>
      </c>
      <c r="E68" s="25" t="s">
        <v>167</v>
      </c>
      <c r="F68" s="25"/>
      <c r="G68" s="37">
        <f>G69</f>
        <v>0</v>
      </c>
      <c r="H68" s="37">
        <f t="shared" si="34"/>
        <v>0</v>
      </c>
      <c r="I68" s="37">
        <f t="shared" si="34"/>
        <v>0</v>
      </c>
    </row>
    <row r="69" spans="1:16" s="55" customFormat="1" ht="14.65" hidden="1" customHeight="1">
      <c r="A69" s="36" t="s">
        <v>18</v>
      </c>
      <c r="B69" s="25">
        <v>200</v>
      </c>
      <c r="C69" s="24" t="s">
        <v>66</v>
      </c>
      <c r="D69" s="24">
        <v>13</v>
      </c>
      <c r="E69" s="25" t="s">
        <v>167</v>
      </c>
      <c r="F69" s="25">
        <v>800</v>
      </c>
      <c r="G69" s="37">
        <f>G70</f>
        <v>0</v>
      </c>
      <c r="H69" s="37">
        <f t="shared" si="34"/>
        <v>0</v>
      </c>
      <c r="I69" s="37">
        <f t="shared" si="34"/>
        <v>0</v>
      </c>
    </row>
    <row r="70" spans="1:16" s="55" customFormat="1" ht="14.65" hidden="1" customHeight="1">
      <c r="A70" s="36" t="s">
        <v>168</v>
      </c>
      <c r="B70" s="25">
        <v>200</v>
      </c>
      <c r="C70" s="24" t="s">
        <v>66</v>
      </c>
      <c r="D70" s="24">
        <v>13</v>
      </c>
      <c r="E70" s="25" t="s">
        <v>167</v>
      </c>
      <c r="F70" s="25">
        <v>830</v>
      </c>
      <c r="G70" s="37"/>
      <c r="H70" s="37"/>
      <c r="I70" s="37"/>
    </row>
    <row r="71" spans="1:16" ht="14.65" customHeight="1">
      <c r="A71" s="31" t="s">
        <v>98</v>
      </c>
      <c r="B71" s="25">
        <v>200</v>
      </c>
      <c r="C71" s="24" t="s">
        <v>66</v>
      </c>
      <c r="D71" s="24">
        <v>13</v>
      </c>
      <c r="E71" s="25" t="s">
        <v>99</v>
      </c>
      <c r="F71" s="25"/>
      <c r="G71" s="26">
        <f>G72+G75+G80</f>
        <v>599</v>
      </c>
      <c r="H71" s="26">
        <f t="shared" ref="H71:I71" si="35">H72+H75+H80</f>
        <v>438.7</v>
      </c>
      <c r="I71" s="26">
        <f t="shared" si="35"/>
        <v>58.7</v>
      </c>
    </row>
    <row r="72" spans="1:16">
      <c r="A72" s="31" t="s">
        <v>33</v>
      </c>
      <c r="B72" s="25">
        <v>200</v>
      </c>
      <c r="C72" s="24" t="s">
        <v>66</v>
      </c>
      <c r="D72" s="24">
        <v>13</v>
      </c>
      <c r="E72" s="25" t="s">
        <v>100</v>
      </c>
      <c r="F72" s="25"/>
      <c r="G72" s="26">
        <f>G73</f>
        <v>58.7</v>
      </c>
      <c r="H72" s="26">
        <f t="shared" ref="H72:I73" si="36">H73</f>
        <v>58.7</v>
      </c>
      <c r="I72" s="26">
        <f t="shared" si="36"/>
        <v>58.7</v>
      </c>
    </row>
    <row r="73" spans="1:16" ht="14.65" customHeight="1">
      <c r="A73" s="31" t="s">
        <v>18</v>
      </c>
      <c r="B73" s="25">
        <v>200</v>
      </c>
      <c r="C73" s="24" t="s">
        <v>66</v>
      </c>
      <c r="D73" s="24">
        <v>13</v>
      </c>
      <c r="E73" s="25" t="s">
        <v>100</v>
      </c>
      <c r="F73" s="25">
        <v>800</v>
      </c>
      <c r="G73" s="26">
        <f>G74</f>
        <v>58.7</v>
      </c>
      <c r="H73" s="26">
        <f t="shared" si="36"/>
        <v>58.7</v>
      </c>
      <c r="I73" s="26">
        <f t="shared" si="36"/>
        <v>58.7</v>
      </c>
    </row>
    <row r="74" spans="1:16">
      <c r="A74" s="31" t="s">
        <v>19</v>
      </c>
      <c r="B74" s="25">
        <v>200</v>
      </c>
      <c r="C74" s="24" t="s">
        <v>66</v>
      </c>
      <c r="D74" s="24">
        <v>13</v>
      </c>
      <c r="E74" s="25" t="s">
        <v>100</v>
      </c>
      <c r="F74" s="25">
        <v>850</v>
      </c>
      <c r="G74" s="26">
        <v>58.7</v>
      </c>
      <c r="H74" s="26">
        <v>58.7</v>
      </c>
      <c r="I74" s="26">
        <v>58.7</v>
      </c>
    </row>
    <row r="75" spans="1:16" ht="30">
      <c r="A75" s="31" t="s">
        <v>117</v>
      </c>
      <c r="B75" s="25">
        <v>200</v>
      </c>
      <c r="C75" s="24" t="s">
        <v>66</v>
      </c>
      <c r="D75" s="24">
        <v>13</v>
      </c>
      <c r="E75" s="25" t="s">
        <v>118</v>
      </c>
      <c r="F75" s="25"/>
      <c r="G75" s="26">
        <f>G76+G78</f>
        <v>402</v>
      </c>
      <c r="H75" s="26">
        <f>H76+H78</f>
        <v>380</v>
      </c>
      <c r="I75" s="26">
        <f>I76+I78</f>
        <v>0</v>
      </c>
    </row>
    <row r="76" spans="1:16" ht="14.65" customHeight="1">
      <c r="A76" s="31" t="s">
        <v>32</v>
      </c>
      <c r="B76" s="25">
        <v>200</v>
      </c>
      <c r="C76" s="24" t="s">
        <v>66</v>
      </c>
      <c r="D76" s="24">
        <v>13</v>
      </c>
      <c r="E76" s="25" t="s">
        <v>118</v>
      </c>
      <c r="F76" s="25">
        <v>200</v>
      </c>
      <c r="G76" s="26">
        <f>G77</f>
        <v>102</v>
      </c>
      <c r="H76" s="26">
        <f t="shared" ref="H76" si="37">H77</f>
        <v>80</v>
      </c>
      <c r="I76" s="26">
        <f t="shared" ref="I76" si="38">I77</f>
        <v>0</v>
      </c>
    </row>
    <row r="77" spans="1:16" ht="45">
      <c r="A77" s="31" t="s">
        <v>17</v>
      </c>
      <c r="B77" s="25">
        <v>200</v>
      </c>
      <c r="C77" s="24" t="s">
        <v>66</v>
      </c>
      <c r="D77" s="24">
        <v>13</v>
      </c>
      <c r="E77" s="25" t="s">
        <v>118</v>
      </c>
      <c r="F77" s="25">
        <v>240</v>
      </c>
      <c r="G77" s="26">
        <v>102</v>
      </c>
      <c r="H77" s="26">
        <v>80</v>
      </c>
      <c r="I77" s="26"/>
    </row>
    <row r="78" spans="1:16" ht="14.65" customHeight="1">
      <c r="A78" s="31" t="s">
        <v>18</v>
      </c>
      <c r="B78" s="25">
        <v>200</v>
      </c>
      <c r="C78" s="24" t="s">
        <v>66</v>
      </c>
      <c r="D78" s="24">
        <v>13</v>
      </c>
      <c r="E78" s="25" t="s">
        <v>118</v>
      </c>
      <c r="F78" s="25">
        <v>800</v>
      </c>
      <c r="G78" s="26">
        <f>G79</f>
        <v>300</v>
      </c>
      <c r="H78" s="26">
        <f>H79</f>
        <v>300</v>
      </c>
      <c r="I78" s="26">
        <f>I79</f>
        <v>0</v>
      </c>
    </row>
    <row r="79" spans="1:16">
      <c r="A79" s="31" t="s">
        <v>19</v>
      </c>
      <c r="B79" s="25">
        <v>200</v>
      </c>
      <c r="C79" s="24" t="s">
        <v>66</v>
      </c>
      <c r="D79" s="24">
        <v>13</v>
      </c>
      <c r="E79" s="25" t="s">
        <v>118</v>
      </c>
      <c r="F79" s="25">
        <v>850</v>
      </c>
      <c r="G79" s="26">
        <v>300</v>
      </c>
      <c r="H79" s="26">
        <v>300</v>
      </c>
      <c r="I79" s="26"/>
    </row>
    <row r="80" spans="1:16" ht="30">
      <c r="A80" s="36" t="s">
        <v>234</v>
      </c>
      <c r="B80" s="25">
        <v>200</v>
      </c>
      <c r="C80" s="24" t="s">
        <v>66</v>
      </c>
      <c r="D80" s="24" t="s">
        <v>161</v>
      </c>
      <c r="E80" s="34" t="s">
        <v>235</v>
      </c>
      <c r="F80" s="25"/>
      <c r="G80" s="26">
        <f>G81</f>
        <v>138.30000000000001</v>
      </c>
      <c r="H80" s="26">
        <f t="shared" ref="H80:I81" si="39">H81</f>
        <v>0</v>
      </c>
      <c r="I80" s="26">
        <f t="shared" si="39"/>
        <v>0</v>
      </c>
      <c r="K80" s="98"/>
      <c r="L80" s="99"/>
      <c r="M80" s="99"/>
      <c r="N80" s="99"/>
      <c r="O80" s="99"/>
      <c r="P80" s="99"/>
    </row>
    <row r="81" spans="1:9" ht="45">
      <c r="A81" s="36" t="s">
        <v>57</v>
      </c>
      <c r="B81" s="25">
        <v>200</v>
      </c>
      <c r="C81" s="24" t="s">
        <v>66</v>
      </c>
      <c r="D81" s="24" t="s">
        <v>161</v>
      </c>
      <c r="E81" s="25" t="s">
        <v>235</v>
      </c>
      <c r="F81" s="25">
        <v>600</v>
      </c>
      <c r="G81" s="26">
        <f>G82</f>
        <v>138.30000000000001</v>
      </c>
      <c r="H81" s="26">
        <f t="shared" si="39"/>
        <v>0</v>
      </c>
      <c r="I81" s="26">
        <f t="shared" si="39"/>
        <v>0</v>
      </c>
    </row>
    <row r="82" spans="1:9">
      <c r="A82" s="36" t="s">
        <v>58</v>
      </c>
      <c r="B82" s="25">
        <v>200</v>
      </c>
      <c r="C82" s="24" t="s">
        <v>66</v>
      </c>
      <c r="D82" s="24" t="s">
        <v>161</v>
      </c>
      <c r="E82" s="25" t="s">
        <v>235</v>
      </c>
      <c r="F82" s="25">
        <v>610</v>
      </c>
      <c r="G82" s="26">
        <v>138.30000000000001</v>
      </c>
      <c r="H82" s="26">
        <v>0</v>
      </c>
      <c r="I82" s="26">
        <v>0</v>
      </c>
    </row>
    <row r="83" spans="1:9" ht="14.65" hidden="1" customHeight="1">
      <c r="A83" s="27" t="s">
        <v>34</v>
      </c>
      <c r="B83" s="29">
        <v>200</v>
      </c>
      <c r="C83" s="28" t="s">
        <v>67</v>
      </c>
      <c r="D83" s="28"/>
      <c r="E83" s="29"/>
      <c r="F83" s="29"/>
      <c r="G83" s="30">
        <f t="shared" ref="G83:G88" si="40">G84</f>
        <v>0</v>
      </c>
      <c r="H83" s="30">
        <f t="shared" ref="H83:I88" si="41">H84</f>
        <v>0</v>
      </c>
      <c r="I83" s="30">
        <f t="shared" si="41"/>
        <v>0</v>
      </c>
    </row>
    <row r="84" spans="1:9" ht="32.65" hidden="1" customHeight="1">
      <c r="A84" s="62" t="s">
        <v>35</v>
      </c>
      <c r="B84" s="63">
        <v>200</v>
      </c>
      <c r="C84" s="71" t="s">
        <v>67</v>
      </c>
      <c r="D84" s="71" t="s">
        <v>68</v>
      </c>
      <c r="E84" s="63"/>
      <c r="F84" s="63"/>
      <c r="G84" s="64">
        <f t="shared" si="40"/>
        <v>0</v>
      </c>
      <c r="H84" s="64">
        <f t="shared" si="41"/>
        <v>0</v>
      </c>
      <c r="I84" s="64">
        <f t="shared" si="41"/>
        <v>0</v>
      </c>
    </row>
    <row r="85" spans="1:9" ht="30" hidden="1">
      <c r="A85" s="31" t="s">
        <v>40</v>
      </c>
      <c r="B85" s="25">
        <v>200</v>
      </c>
      <c r="C85" s="24" t="s">
        <v>67</v>
      </c>
      <c r="D85" s="24" t="s">
        <v>68</v>
      </c>
      <c r="E85" s="25" t="s">
        <v>102</v>
      </c>
      <c r="F85" s="25"/>
      <c r="G85" s="26">
        <f t="shared" si="40"/>
        <v>0</v>
      </c>
      <c r="H85" s="26">
        <f t="shared" si="41"/>
        <v>0</v>
      </c>
      <c r="I85" s="26">
        <f t="shared" si="41"/>
        <v>0</v>
      </c>
    </row>
    <row r="86" spans="1:9" ht="45" hidden="1">
      <c r="A86" s="31" t="s">
        <v>104</v>
      </c>
      <c r="B86" s="25">
        <v>200</v>
      </c>
      <c r="C86" s="24" t="s">
        <v>67</v>
      </c>
      <c r="D86" s="24" t="s">
        <v>68</v>
      </c>
      <c r="E86" s="25" t="s">
        <v>103</v>
      </c>
      <c r="F86" s="25"/>
      <c r="G86" s="26">
        <f t="shared" si="40"/>
        <v>0</v>
      </c>
      <c r="H86" s="26">
        <f t="shared" si="41"/>
        <v>0</v>
      </c>
      <c r="I86" s="26">
        <f t="shared" si="41"/>
        <v>0</v>
      </c>
    </row>
    <row r="87" spans="1:9" ht="44.65" hidden="1" customHeight="1">
      <c r="A87" s="31" t="s">
        <v>36</v>
      </c>
      <c r="B87" s="25">
        <v>200</v>
      </c>
      <c r="C87" s="24" t="s">
        <v>67</v>
      </c>
      <c r="D87" s="24" t="s">
        <v>68</v>
      </c>
      <c r="E87" s="25" t="s">
        <v>105</v>
      </c>
      <c r="F87" s="25"/>
      <c r="G87" s="26">
        <f t="shared" si="40"/>
        <v>0</v>
      </c>
      <c r="H87" s="26">
        <f t="shared" si="41"/>
        <v>0</v>
      </c>
      <c r="I87" s="26">
        <f t="shared" si="41"/>
        <v>0</v>
      </c>
    </row>
    <row r="88" spans="1:9" ht="75" hidden="1">
      <c r="A88" s="31" t="s">
        <v>11</v>
      </c>
      <c r="B88" s="25">
        <v>200</v>
      </c>
      <c r="C88" s="24" t="s">
        <v>67</v>
      </c>
      <c r="D88" s="24" t="s">
        <v>68</v>
      </c>
      <c r="E88" s="25" t="s">
        <v>105</v>
      </c>
      <c r="F88" s="25">
        <v>100</v>
      </c>
      <c r="G88" s="26">
        <f t="shared" si="40"/>
        <v>0</v>
      </c>
      <c r="H88" s="26">
        <f t="shared" si="41"/>
        <v>0</v>
      </c>
      <c r="I88" s="26">
        <f t="shared" si="41"/>
        <v>0</v>
      </c>
    </row>
    <row r="89" spans="1:9" ht="31.9" hidden="1" customHeight="1">
      <c r="A89" s="31" t="s">
        <v>12</v>
      </c>
      <c r="B89" s="25">
        <v>200</v>
      </c>
      <c r="C89" s="24" t="s">
        <v>67</v>
      </c>
      <c r="D89" s="24" t="s">
        <v>68</v>
      </c>
      <c r="E89" s="25" t="s">
        <v>105</v>
      </c>
      <c r="F89" s="25">
        <v>120</v>
      </c>
      <c r="G89" s="26"/>
      <c r="H89" s="37"/>
      <c r="I89" s="37"/>
    </row>
    <row r="90" spans="1:9" ht="34.35" customHeight="1">
      <c r="A90" s="27" t="s">
        <v>37</v>
      </c>
      <c r="B90" s="29">
        <v>200</v>
      </c>
      <c r="C90" s="28" t="s">
        <v>68</v>
      </c>
      <c r="D90" s="29"/>
      <c r="E90" s="29"/>
      <c r="F90" s="29"/>
      <c r="G90" s="30">
        <f>G91</f>
        <v>129.6</v>
      </c>
      <c r="H90" s="30">
        <f t="shared" ref="H90:I91" si="42">H91</f>
        <v>129.6</v>
      </c>
      <c r="I90" s="30">
        <f t="shared" si="42"/>
        <v>29.6</v>
      </c>
    </row>
    <row r="91" spans="1:9" ht="57">
      <c r="A91" s="62" t="s">
        <v>269</v>
      </c>
      <c r="B91" s="63">
        <v>200</v>
      </c>
      <c r="C91" s="71" t="s">
        <v>68</v>
      </c>
      <c r="D91" s="63">
        <v>10</v>
      </c>
      <c r="E91" s="63"/>
      <c r="F91" s="63"/>
      <c r="G91" s="64">
        <f>G92</f>
        <v>129.6</v>
      </c>
      <c r="H91" s="64">
        <f>H92</f>
        <v>129.6</v>
      </c>
      <c r="I91" s="64">
        <f t="shared" si="42"/>
        <v>29.6</v>
      </c>
    </row>
    <row r="92" spans="1:9" ht="59.45" customHeight="1">
      <c r="A92" s="31" t="s">
        <v>106</v>
      </c>
      <c r="B92" s="25">
        <v>200</v>
      </c>
      <c r="C92" s="24" t="s">
        <v>68</v>
      </c>
      <c r="D92" s="25">
        <v>10</v>
      </c>
      <c r="E92" s="25" t="s">
        <v>38</v>
      </c>
      <c r="F92" s="25"/>
      <c r="G92" s="26">
        <f>G93+G97</f>
        <v>129.6</v>
      </c>
      <c r="H92" s="26">
        <f t="shared" ref="H92:I92" si="43">H93+H97</f>
        <v>129.6</v>
      </c>
      <c r="I92" s="26">
        <f t="shared" si="43"/>
        <v>29.6</v>
      </c>
    </row>
    <row r="93" spans="1:9" ht="29.25" customHeight="1">
      <c r="A93" s="31" t="s">
        <v>178</v>
      </c>
      <c r="B93" s="25">
        <v>200</v>
      </c>
      <c r="C93" s="24" t="s">
        <v>68</v>
      </c>
      <c r="D93" s="25">
        <v>10</v>
      </c>
      <c r="E93" s="25" t="s">
        <v>107</v>
      </c>
      <c r="F93" s="25"/>
      <c r="G93" s="26">
        <f>G94</f>
        <v>100</v>
      </c>
      <c r="H93" s="26">
        <f t="shared" ref="H93:I93" si="44">H94</f>
        <v>100</v>
      </c>
      <c r="I93" s="26">
        <f t="shared" si="44"/>
        <v>0</v>
      </c>
    </row>
    <row r="94" spans="1:9" ht="30">
      <c r="A94" s="32" t="s">
        <v>246</v>
      </c>
      <c r="B94" s="34">
        <v>200</v>
      </c>
      <c r="C94" s="33" t="s">
        <v>68</v>
      </c>
      <c r="D94" s="34">
        <v>10</v>
      </c>
      <c r="E94" s="34" t="s">
        <v>264</v>
      </c>
      <c r="F94" s="25"/>
      <c r="G94" s="26">
        <f>G95</f>
        <v>100</v>
      </c>
      <c r="H94" s="26">
        <f>H95</f>
        <v>100</v>
      </c>
      <c r="I94" s="26">
        <f>I95</f>
        <v>0</v>
      </c>
    </row>
    <row r="95" spans="1:9" s="55" customFormat="1" ht="45">
      <c r="A95" s="32" t="s">
        <v>57</v>
      </c>
      <c r="B95" s="34">
        <v>200</v>
      </c>
      <c r="C95" s="33" t="s">
        <v>68</v>
      </c>
      <c r="D95" s="34">
        <v>10</v>
      </c>
      <c r="E95" s="34" t="s">
        <v>264</v>
      </c>
      <c r="F95" s="25">
        <v>600</v>
      </c>
      <c r="G95" s="37">
        <f>G96</f>
        <v>100</v>
      </c>
      <c r="H95" s="37">
        <f t="shared" ref="H95:I95" si="45">H96</f>
        <v>100</v>
      </c>
      <c r="I95" s="37">
        <f t="shared" si="45"/>
        <v>0</v>
      </c>
    </row>
    <row r="96" spans="1:9" s="55" customFormat="1">
      <c r="A96" s="32" t="s">
        <v>58</v>
      </c>
      <c r="B96" s="34">
        <v>200</v>
      </c>
      <c r="C96" s="33" t="s">
        <v>68</v>
      </c>
      <c r="D96" s="34">
        <v>10</v>
      </c>
      <c r="E96" s="34" t="s">
        <v>264</v>
      </c>
      <c r="F96" s="25">
        <v>610</v>
      </c>
      <c r="G96" s="37">
        <v>100</v>
      </c>
      <c r="H96" s="75">
        <v>100</v>
      </c>
      <c r="I96" s="37"/>
    </row>
    <row r="97" spans="1:9" ht="30">
      <c r="A97" s="32" t="s">
        <v>179</v>
      </c>
      <c r="B97" s="34">
        <v>200</v>
      </c>
      <c r="C97" s="33" t="s">
        <v>68</v>
      </c>
      <c r="D97" s="34">
        <v>10</v>
      </c>
      <c r="E97" s="34" t="s">
        <v>108</v>
      </c>
      <c r="F97" s="25"/>
      <c r="G97" s="26">
        <f>G98</f>
        <v>29.6</v>
      </c>
      <c r="H97" s="76">
        <f t="shared" ref="H97:I99" si="46">H98</f>
        <v>29.6</v>
      </c>
      <c r="I97" s="26">
        <f t="shared" si="46"/>
        <v>29.6</v>
      </c>
    </row>
    <row r="98" spans="1:9" ht="14.65" customHeight="1">
      <c r="A98" s="31" t="s">
        <v>29</v>
      </c>
      <c r="B98" s="25">
        <v>200</v>
      </c>
      <c r="C98" s="24" t="s">
        <v>68</v>
      </c>
      <c r="D98" s="25">
        <v>10</v>
      </c>
      <c r="E98" s="25" t="s">
        <v>109</v>
      </c>
      <c r="F98" s="25"/>
      <c r="G98" s="26">
        <f>G99</f>
        <v>29.6</v>
      </c>
      <c r="H98" s="76">
        <f t="shared" si="46"/>
        <v>29.6</v>
      </c>
      <c r="I98" s="26">
        <f t="shared" si="46"/>
        <v>29.6</v>
      </c>
    </row>
    <row r="99" spans="1:9" ht="36" customHeight="1">
      <c r="A99" s="31" t="s">
        <v>32</v>
      </c>
      <c r="B99" s="25">
        <v>200</v>
      </c>
      <c r="C99" s="24" t="s">
        <v>68</v>
      </c>
      <c r="D99" s="25">
        <v>10</v>
      </c>
      <c r="E99" s="25" t="s">
        <v>109</v>
      </c>
      <c r="F99" s="25">
        <v>200</v>
      </c>
      <c r="G99" s="26">
        <f>G100</f>
        <v>29.6</v>
      </c>
      <c r="H99" s="76">
        <f t="shared" si="46"/>
        <v>29.6</v>
      </c>
      <c r="I99" s="26">
        <f t="shared" si="46"/>
        <v>29.6</v>
      </c>
    </row>
    <row r="100" spans="1:9" ht="47.65" customHeight="1">
      <c r="A100" s="31" t="s">
        <v>17</v>
      </c>
      <c r="B100" s="25">
        <v>200</v>
      </c>
      <c r="C100" s="24" t="s">
        <v>68</v>
      </c>
      <c r="D100" s="25">
        <v>10</v>
      </c>
      <c r="E100" s="25" t="s">
        <v>109</v>
      </c>
      <c r="F100" s="25">
        <v>240</v>
      </c>
      <c r="G100" s="26">
        <v>29.6</v>
      </c>
      <c r="H100" s="76">
        <v>29.6</v>
      </c>
      <c r="I100" s="26">
        <v>29.6</v>
      </c>
    </row>
    <row r="101" spans="1:9" ht="14.65" customHeight="1">
      <c r="A101" s="27" t="s">
        <v>39</v>
      </c>
      <c r="B101" s="29">
        <v>200</v>
      </c>
      <c r="C101" s="28" t="s">
        <v>69</v>
      </c>
      <c r="D101" s="29"/>
      <c r="E101" s="29"/>
      <c r="F101" s="29"/>
      <c r="G101" s="30">
        <f>G102+G114</f>
        <v>96</v>
      </c>
      <c r="H101" s="30">
        <f t="shared" ref="H101:I101" si="47">H102+H114</f>
        <v>96</v>
      </c>
      <c r="I101" s="30">
        <f t="shared" si="47"/>
        <v>96</v>
      </c>
    </row>
    <row r="102" spans="1:9" ht="26.25" hidden="1" customHeight="1">
      <c r="A102" s="62" t="s">
        <v>120</v>
      </c>
      <c r="B102" s="63">
        <v>200</v>
      </c>
      <c r="C102" s="71" t="s">
        <v>69</v>
      </c>
      <c r="D102" s="71" t="s">
        <v>119</v>
      </c>
      <c r="E102" s="63"/>
      <c r="F102" s="63"/>
      <c r="G102" s="64">
        <f>G103</f>
        <v>0</v>
      </c>
      <c r="H102" s="64">
        <f t="shared" ref="H102:I102" si="48">H103</f>
        <v>0</v>
      </c>
      <c r="I102" s="64">
        <f t="shared" si="48"/>
        <v>0</v>
      </c>
    </row>
    <row r="103" spans="1:9" ht="30.6" hidden="1" customHeight="1">
      <c r="A103" s="31" t="s">
        <v>40</v>
      </c>
      <c r="B103" s="25">
        <v>200</v>
      </c>
      <c r="C103" s="24" t="s">
        <v>69</v>
      </c>
      <c r="D103" s="33" t="s">
        <v>119</v>
      </c>
      <c r="E103" s="25" t="s">
        <v>102</v>
      </c>
      <c r="F103" s="25"/>
      <c r="G103" s="26">
        <f>G104</f>
        <v>0</v>
      </c>
      <c r="H103" s="26">
        <f t="shared" ref="H103:I103" si="49">H104</f>
        <v>0</v>
      </c>
      <c r="I103" s="26">
        <f t="shared" si="49"/>
        <v>0</v>
      </c>
    </row>
    <row r="104" spans="1:9" ht="28.5" hidden="1" customHeight="1">
      <c r="A104" s="31" t="s">
        <v>113</v>
      </c>
      <c r="B104" s="25">
        <v>200</v>
      </c>
      <c r="C104" s="24" t="s">
        <v>69</v>
      </c>
      <c r="D104" s="33" t="s">
        <v>119</v>
      </c>
      <c r="E104" s="25" t="s">
        <v>114</v>
      </c>
      <c r="F104" s="25"/>
      <c r="G104" s="26">
        <f>G105+G108+G111</f>
        <v>0</v>
      </c>
      <c r="H104" s="26">
        <f t="shared" ref="H104:I104" si="50">H105+H108+H111</f>
        <v>0</v>
      </c>
      <c r="I104" s="26">
        <f t="shared" si="50"/>
        <v>0</v>
      </c>
    </row>
    <row r="105" spans="1:9" ht="75" hidden="1">
      <c r="A105" s="31" t="s">
        <v>121</v>
      </c>
      <c r="B105" s="25">
        <v>200</v>
      </c>
      <c r="C105" s="24" t="s">
        <v>69</v>
      </c>
      <c r="D105" s="33" t="s">
        <v>119</v>
      </c>
      <c r="E105" s="25" t="s">
        <v>122</v>
      </c>
      <c r="F105" s="25"/>
      <c r="G105" s="26">
        <f>G106</f>
        <v>0</v>
      </c>
      <c r="H105" s="26">
        <f t="shared" ref="H105:H106" si="51">H106</f>
        <v>0</v>
      </c>
      <c r="I105" s="26">
        <f t="shared" ref="I105:I106" si="52">I106</f>
        <v>0</v>
      </c>
    </row>
    <row r="106" spans="1:9" ht="30.6" hidden="1" customHeight="1">
      <c r="A106" s="31" t="s">
        <v>32</v>
      </c>
      <c r="B106" s="25">
        <v>200</v>
      </c>
      <c r="C106" s="24" t="s">
        <v>69</v>
      </c>
      <c r="D106" s="33" t="s">
        <v>119</v>
      </c>
      <c r="E106" s="25" t="s">
        <v>122</v>
      </c>
      <c r="F106" s="25">
        <v>200</v>
      </c>
      <c r="G106" s="26">
        <f>G107</f>
        <v>0</v>
      </c>
      <c r="H106" s="26">
        <f t="shared" si="51"/>
        <v>0</v>
      </c>
      <c r="I106" s="26">
        <f t="shared" si="52"/>
        <v>0</v>
      </c>
    </row>
    <row r="107" spans="1:9" ht="45" hidden="1">
      <c r="A107" s="31" t="s">
        <v>17</v>
      </c>
      <c r="B107" s="25">
        <v>200</v>
      </c>
      <c r="C107" s="24" t="s">
        <v>69</v>
      </c>
      <c r="D107" s="33" t="s">
        <v>119</v>
      </c>
      <c r="E107" s="25" t="s">
        <v>122</v>
      </c>
      <c r="F107" s="25">
        <v>240</v>
      </c>
      <c r="G107" s="26"/>
      <c r="H107" s="26"/>
      <c r="I107" s="26"/>
    </row>
    <row r="108" spans="1:9" ht="75" hidden="1">
      <c r="A108" s="36" t="s">
        <v>183</v>
      </c>
      <c r="B108" s="25">
        <v>200</v>
      </c>
      <c r="C108" s="24" t="s">
        <v>69</v>
      </c>
      <c r="D108" s="24" t="s">
        <v>119</v>
      </c>
      <c r="E108" s="25" t="s">
        <v>218</v>
      </c>
      <c r="F108" s="25"/>
      <c r="G108" s="37">
        <f>G109</f>
        <v>0</v>
      </c>
      <c r="H108" s="37">
        <f t="shared" ref="H108:I109" si="53">H109</f>
        <v>0</v>
      </c>
      <c r="I108" s="37">
        <f t="shared" si="53"/>
        <v>0</v>
      </c>
    </row>
    <row r="109" spans="1:9" ht="30" hidden="1">
      <c r="A109" s="36" t="s">
        <v>32</v>
      </c>
      <c r="B109" s="25">
        <v>200</v>
      </c>
      <c r="C109" s="24" t="s">
        <v>69</v>
      </c>
      <c r="D109" s="24" t="s">
        <v>119</v>
      </c>
      <c r="E109" s="25" t="s">
        <v>218</v>
      </c>
      <c r="F109" s="25">
        <v>200</v>
      </c>
      <c r="G109" s="37">
        <f>G110</f>
        <v>0</v>
      </c>
      <c r="H109" s="37">
        <f t="shared" si="53"/>
        <v>0</v>
      </c>
      <c r="I109" s="37">
        <f t="shared" si="53"/>
        <v>0</v>
      </c>
    </row>
    <row r="110" spans="1:9" ht="45" hidden="1">
      <c r="A110" s="36" t="s">
        <v>17</v>
      </c>
      <c r="B110" s="25">
        <v>200</v>
      </c>
      <c r="C110" s="24" t="s">
        <v>69</v>
      </c>
      <c r="D110" s="24" t="s">
        <v>119</v>
      </c>
      <c r="E110" s="25" t="s">
        <v>218</v>
      </c>
      <c r="F110" s="25">
        <v>240</v>
      </c>
      <c r="G110" s="37">
        <f>4948.5-4948.5</f>
        <v>0</v>
      </c>
      <c r="H110" s="37"/>
      <c r="I110" s="37"/>
    </row>
    <row r="111" spans="1:9" ht="84.75" hidden="1" customHeight="1">
      <c r="A111" s="36" t="s">
        <v>184</v>
      </c>
      <c r="B111" s="25">
        <v>200</v>
      </c>
      <c r="C111" s="24" t="s">
        <v>69</v>
      </c>
      <c r="D111" s="24" t="s">
        <v>119</v>
      </c>
      <c r="E111" s="25" t="s">
        <v>217</v>
      </c>
      <c r="F111" s="25"/>
      <c r="G111" s="37">
        <f>G112</f>
        <v>0</v>
      </c>
      <c r="H111" s="37">
        <f t="shared" ref="H111:I112" si="54">H112</f>
        <v>0</v>
      </c>
      <c r="I111" s="37">
        <f t="shared" si="54"/>
        <v>0</v>
      </c>
    </row>
    <row r="112" spans="1:9" ht="30" hidden="1">
      <c r="A112" s="36" t="s">
        <v>32</v>
      </c>
      <c r="B112" s="25">
        <v>200</v>
      </c>
      <c r="C112" s="24" t="s">
        <v>69</v>
      </c>
      <c r="D112" s="24" t="s">
        <v>119</v>
      </c>
      <c r="E112" s="25" t="s">
        <v>217</v>
      </c>
      <c r="F112" s="25">
        <v>200</v>
      </c>
      <c r="G112" s="37">
        <f>G113</f>
        <v>0</v>
      </c>
      <c r="H112" s="37">
        <f t="shared" si="54"/>
        <v>0</v>
      </c>
      <c r="I112" s="37">
        <f t="shared" si="54"/>
        <v>0</v>
      </c>
    </row>
    <row r="113" spans="1:9" ht="45" hidden="1">
      <c r="A113" s="36" t="s">
        <v>17</v>
      </c>
      <c r="B113" s="25">
        <v>200</v>
      </c>
      <c r="C113" s="24" t="s">
        <v>69</v>
      </c>
      <c r="D113" s="24" t="s">
        <v>119</v>
      </c>
      <c r="E113" s="25" t="s">
        <v>217</v>
      </c>
      <c r="F113" s="25">
        <v>240</v>
      </c>
      <c r="G113" s="37">
        <f>372.5-372.5</f>
        <v>0</v>
      </c>
      <c r="H113" s="37"/>
      <c r="I113" s="37"/>
    </row>
    <row r="114" spans="1:9" ht="30.6" customHeight="1">
      <c r="A114" s="62" t="s">
        <v>42</v>
      </c>
      <c r="B114" s="63">
        <v>200</v>
      </c>
      <c r="C114" s="71" t="s">
        <v>69</v>
      </c>
      <c r="D114" s="63">
        <v>12</v>
      </c>
      <c r="E114" s="63"/>
      <c r="F114" s="63"/>
      <c r="G114" s="64">
        <f>G115+G120</f>
        <v>96</v>
      </c>
      <c r="H114" s="64">
        <f>H115+H120</f>
        <v>96</v>
      </c>
      <c r="I114" s="64">
        <f>I115+I120</f>
        <v>96</v>
      </c>
    </row>
    <row r="115" spans="1:9" ht="88.5" customHeight="1">
      <c r="A115" s="31" t="s">
        <v>172</v>
      </c>
      <c r="B115" s="25">
        <v>200</v>
      </c>
      <c r="C115" s="24" t="s">
        <v>69</v>
      </c>
      <c r="D115" s="24" t="s">
        <v>112</v>
      </c>
      <c r="E115" s="25" t="s">
        <v>30</v>
      </c>
      <c r="F115" s="25"/>
      <c r="G115" s="26">
        <f>G116</f>
        <v>96</v>
      </c>
      <c r="H115" s="26">
        <f t="shared" ref="H115:I115" si="55">H116</f>
        <v>96</v>
      </c>
      <c r="I115" s="26">
        <f t="shared" si="55"/>
        <v>96</v>
      </c>
    </row>
    <row r="116" spans="1:9" ht="60">
      <c r="A116" s="32" t="s">
        <v>101</v>
      </c>
      <c r="B116" s="25">
        <v>200</v>
      </c>
      <c r="C116" s="24" t="s">
        <v>69</v>
      </c>
      <c r="D116" s="24" t="s">
        <v>112</v>
      </c>
      <c r="E116" s="25" t="s">
        <v>96</v>
      </c>
      <c r="F116" s="25"/>
      <c r="G116" s="26">
        <f>G117</f>
        <v>96</v>
      </c>
      <c r="H116" s="26">
        <f t="shared" ref="H116:I117" si="56">H117</f>
        <v>96</v>
      </c>
      <c r="I116" s="26">
        <f t="shared" ref="I116" si="57">I117</f>
        <v>96</v>
      </c>
    </row>
    <row r="117" spans="1:9">
      <c r="A117" s="31" t="s">
        <v>29</v>
      </c>
      <c r="B117" s="25">
        <v>200</v>
      </c>
      <c r="C117" s="24" t="s">
        <v>69</v>
      </c>
      <c r="D117" s="24" t="s">
        <v>112</v>
      </c>
      <c r="E117" s="25" t="s">
        <v>95</v>
      </c>
      <c r="F117" s="25"/>
      <c r="G117" s="26">
        <f>G118</f>
        <v>96</v>
      </c>
      <c r="H117" s="26">
        <f t="shared" si="56"/>
        <v>96</v>
      </c>
      <c r="I117" s="26">
        <f t="shared" si="56"/>
        <v>96</v>
      </c>
    </row>
    <row r="118" spans="1:9" ht="30.6" customHeight="1">
      <c r="A118" s="31" t="s">
        <v>32</v>
      </c>
      <c r="B118" s="25">
        <v>200</v>
      </c>
      <c r="C118" s="24" t="s">
        <v>69</v>
      </c>
      <c r="D118" s="24" t="s">
        <v>112</v>
      </c>
      <c r="E118" s="25" t="s">
        <v>95</v>
      </c>
      <c r="F118" s="25">
        <v>200</v>
      </c>
      <c r="G118" s="26">
        <f>G119</f>
        <v>96</v>
      </c>
      <c r="H118" s="26">
        <f>H119</f>
        <v>96</v>
      </c>
      <c r="I118" s="26">
        <f>I119</f>
        <v>96</v>
      </c>
    </row>
    <row r="119" spans="1:9" ht="30.6" customHeight="1">
      <c r="A119" s="31" t="s">
        <v>17</v>
      </c>
      <c r="B119" s="25">
        <v>200</v>
      </c>
      <c r="C119" s="24" t="s">
        <v>69</v>
      </c>
      <c r="D119" s="24" t="s">
        <v>112</v>
      </c>
      <c r="E119" s="25" t="s">
        <v>95</v>
      </c>
      <c r="F119" s="25">
        <v>240</v>
      </c>
      <c r="G119" s="26">
        <v>96</v>
      </c>
      <c r="H119" s="26">
        <v>96</v>
      </c>
      <c r="I119" s="26">
        <v>96</v>
      </c>
    </row>
    <row r="120" spans="1:9" ht="36.6" hidden="1" customHeight="1">
      <c r="A120" s="31" t="s">
        <v>40</v>
      </c>
      <c r="B120" s="25">
        <v>200</v>
      </c>
      <c r="C120" s="24" t="s">
        <v>69</v>
      </c>
      <c r="D120" s="25">
        <v>12</v>
      </c>
      <c r="E120" s="25" t="s">
        <v>102</v>
      </c>
      <c r="F120" s="25"/>
      <c r="G120" s="26">
        <f>G121</f>
        <v>0</v>
      </c>
      <c r="H120" s="26">
        <f t="shared" ref="H120:I123" si="58">H121</f>
        <v>0</v>
      </c>
      <c r="I120" s="26">
        <f t="shared" si="58"/>
        <v>0</v>
      </c>
    </row>
    <row r="121" spans="1:9" ht="30" hidden="1" customHeight="1">
      <c r="A121" s="31" t="s">
        <v>113</v>
      </c>
      <c r="B121" s="25">
        <v>200</v>
      </c>
      <c r="C121" s="24" t="s">
        <v>69</v>
      </c>
      <c r="D121" s="25">
        <v>12</v>
      </c>
      <c r="E121" s="25" t="s">
        <v>114</v>
      </c>
      <c r="F121" s="25"/>
      <c r="G121" s="26">
        <f>G122</f>
        <v>0</v>
      </c>
      <c r="H121" s="26">
        <f t="shared" si="58"/>
        <v>0</v>
      </c>
      <c r="I121" s="26">
        <f t="shared" si="58"/>
        <v>0</v>
      </c>
    </row>
    <row r="122" spans="1:9" ht="45" hidden="1">
      <c r="A122" s="31" t="s">
        <v>115</v>
      </c>
      <c r="B122" s="25">
        <v>200</v>
      </c>
      <c r="C122" s="24" t="s">
        <v>69</v>
      </c>
      <c r="D122" s="25">
        <v>12</v>
      </c>
      <c r="E122" s="25" t="s">
        <v>116</v>
      </c>
      <c r="F122" s="25"/>
      <c r="G122" s="26">
        <f>G123</f>
        <v>0</v>
      </c>
      <c r="H122" s="26">
        <f t="shared" si="58"/>
        <v>0</v>
      </c>
      <c r="I122" s="26">
        <f t="shared" si="58"/>
        <v>0</v>
      </c>
    </row>
    <row r="123" spans="1:9" ht="30" hidden="1">
      <c r="A123" s="31" t="s">
        <v>32</v>
      </c>
      <c r="B123" s="25">
        <v>200</v>
      </c>
      <c r="C123" s="24" t="s">
        <v>69</v>
      </c>
      <c r="D123" s="25">
        <v>12</v>
      </c>
      <c r="E123" s="25" t="s">
        <v>116</v>
      </c>
      <c r="F123" s="25">
        <v>200</v>
      </c>
      <c r="G123" s="26">
        <f>G124</f>
        <v>0</v>
      </c>
      <c r="H123" s="26">
        <f t="shared" si="58"/>
        <v>0</v>
      </c>
      <c r="I123" s="26">
        <f t="shared" si="58"/>
        <v>0</v>
      </c>
    </row>
    <row r="124" spans="1:9" ht="45" hidden="1">
      <c r="A124" s="31" t="s">
        <v>17</v>
      </c>
      <c r="B124" s="25">
        <v>200</v>
      </c>
      <c r="C124" s="24" t="s">
        <v>69</v>
      </c>
      <c r="D124" s="25">
        <v>12</v>
      </c>
      <c r="E124" s="25" t="s">
        <v>116</v>
      </c>
      <c r="F124" s="25">
        <v>240</v>
      </c>
      <c r="G124" s="26"/>
      <c r="H124" s="26"/>
      <c r="I124" s="26"/>
    </row>
    <row r="125" spans="1:9" ht="14.65" customHeight="1">
      <c r="A125" s="27" t="s">
        <v>43</v>
      </c>
      <c r="B125" s="29">
        <v>200</v>
      </c>
      <c r="C125" s="28" t="s">
        <v>70</v>
      </c>
      <c r="D125" s="29"/>
      <c r="E125" s="29"/>
      <c r="F125" s="29"/>
      <c r="G125" s="30">
        <f>G126+G180</f>
        <v>10166.9</v>
      </c>
      <c r="H125" s="30">
        <f>H126+H180</f>
        <v>4380.3</v>
      </c>
      <c r="I125" s="30">
        <f>I126+I180</f>
        <v>4114.5</v>
      </c>
    </row>
    <row r="126" spans="1:9" ht="21" customHeight="1">
      <c r="A126" s="62" t="s">
        <v>44</v>
      </c>
      <c r="B126" s="63">
        <v>200</v>
      </c>
      <c r="C126" s="71" t="s">
        <v>70</v>
      </c>
      <c r="D126" s="71" t="s">
        <v>67</v>
      </c>
      <c r="E126" s="63"/>
      <c r="F126" s="63"/>
      <c r="G126" s="64">
        <f>G127+G133+G156+G151+G161</f>
        <v>6280</v>
      </c>
      <c r="H126" s="64">
        <f t="shared" ref="H126:I126" si="59">H127+H133+H156+H151+H161</f>
        <v>2000</v>
      </c>
      <c r="I126" s="64">
        <f t="shared" si="59"/>
        <v>2000</v>
      </c>
    </row>
    <row r="127" spans="1:9" ht="45">
      <c r="A127" s="36" t="s">
        <v>188</v>
      </c>
      <c r="B127" s="25">
        <v>200</v>
      </c>
      <c r="C127" s="24" t="s">
        <v>70</v>
      </c>
      <c r="D127" s="24" t="s">
        <v>67</v>
      </c>
      <c r="E127" s="25" t="s">
        <v>189</v>
      </c>
      <c r="F127" s="25"/>
      <c r="G127" s="37">
        <f>G128</f>
        <v>100</v>
      </c>
      <c r="H127" s="37">
        <f t="shared" ref="H127:I131" si="60">H128</f>
        <v>0</v>
      </c>
      <c r="I127" s="37">
        <f t="shared" si="60"/>
        <v>0</v>
      </c>
    </row>
    <row r="128" spans="1:9" ht="30">
      <c r="A128" s="36" t="s">
        <v>190</v>
      </c>
      <c r="B128" s="25">
        <v>200</v>
      </c>
      <c r="C128" s="24" t="s">
        <v>70</v>
      </c>
      <c r="D128" s="24" t="s">
        <v>67</v>
      </c>
      <c r="E128" s="25" t="s">
        <v>191</v>
      </c>
      <c r="F128" s="25"/>
      <c r="G128" s="37">
        <f>G129</f>
        <v>100</v>
      </c>
      <c r="H128" s="37">
        <f t="shared" si="60"/>
        <v>0</v>
      </c>
      <c r="I128" s="37">
        <f t="shared" si="60"/>
        <v>0</v>
      </c>
    </row>
    <row r="129" spans="1:9" ht="30">
      <c r="A129" s="36" t="s">
        <v>192</v>
      </c>
      <c r="B129" s="25">
        <v>200</v>
      </c>
      <c r="C129" s="24" t="s">
        <v>70</v>
      </c>
      <c r="D129" s="24" t="s">
        <v>67</v>
      </c>
      <c r="E129" s="25" t="s">
        <v>193</v>
      </c>
      <c r="F129" s="25"/>
      <c r="G129" s="37">
        <f>G130</f>
        <v>100</v>
      </c>
      <c r="H129" s="37">
        <f t="shared" si="60"/>
        <v>0</v>
      </c>
      <c r="I129" s="37">
        <f t="shared" si="60"/>
        <v>0</v>
      </c>
    </row>
    <row r="130" spans="1:9">
      <c r="A130" s="36" t="s">
        <v>29</v>
      </c>
      <c r="B130" s="25">
        <v>200</v>
      </c>
      <c r="C130" s="24" t="s">
        <v>70</v>
      </c>
      <c r="D130" s="24" t="s">
        <v>67</v>
      </c>
      <c r="E130" s="25" t="s">
        <v>194</v>
      </c>
      <c r="F130" s="25"/>
      <c r="G130" s="37">
        <f>G131</f>
        <v>100</v>
      </c>
      <c r="H130" s="37">
        <f t="shared" si="60"/>
        <v>0</v>
      </c>
      <c r="I130" s="37">
        <f t="shared" si="60"/>
        <v>0</v>
      </c>
    </row>
    <row r="131" spans="1:9" ht="30">
      <c r="A131" s="31" t="s">
        <v>32</v>
      </c>
      <c r="B131" s="25">
        <v>200</v>
      </c>
      <c r="C131" s="24" t="s">
        <v>70</v>
      </c>
      <c r="D131" s="24" t="s">
        <v>67</v>
      </c>
      <c r="E131" s="25" t="s">
        <v>194</v>
      </c>
      <c r="F131" s="25">
        <v>200</v>
      </c>
      <c r="G131" s="37">
        <f>G132</f>
        <v>100</v>
      </c>
      <c r="H131" s="37">
        <f t="shared" si="60"/>
        <v>0</v>
      </c>
      <c r="I131" s="37">
        <f t="shared" si="60"/>
        <v>0</v>
      </c>
    </row>
    <row r="132" spans="1:9" ht="45">
      <c r="A132" s="31" t="s">
        <v>17</v>
      </c>
      <c r="B132" s="25">
        <v>200</v>
      </c>
      <c r="C132" s="24" t="s">
        <v>70</v>
      </c>
      <c r="D132" s="24" t="s">
        <v>67</v>
      </c>
      <c r="E132" s="25" t="s">
        <v>194</v>
      </c>
      <c r="F132" s="25">
        <v>240</v>
      </c>
      <c r="G132" s="37">
        <v>100</v>
      </c>
      <c r="H132" s="37">
        <v>0</v>
      </c>
      <c r="I132" s="37">
        <v>0</v>
      </c>
    </row>
    <row r="133" spans="1:9" ht="60">
      <c r="A133" s="31" t="s">
        <v>195</v>
      </c>
      <c r="B133" s="25">
        <v>200</v>
      </c>
      <c r="C133" s="24" t="s">
        <v>70</v>
      </c>
      <c r="D133" s="24" t="s">
        <v>67</v>
      </c>
      <c r="E133" s="25" t="s">
        <v>196</v>
      </c>
      <c r="F133" s="25"/>
      <c r="G133" s="37">
        <f>G134+G141</f>
        <v>2630</v>
      </c>
      <c r="H133" s="37">
        <f>H134+H141</f>
        <v>0</v>
      </c>
      <c r="I133" s="37">
        <f>I134+I141</f>
        <v>0</v>
      </c>
    </row>
    <row r="134" spans="1:9" ht="30">
      <c r="A134" s="31" t="s">
        <v>198</v>
      </c>
      <c r="B134" s="25">
        <v>200</v>
      </c>
      <c r="C134" s="24" t="s">
        <v>70</v>
      </c>
      <c r="D134" s="24" t="s">
        <v>67</v>
      </c>
      <c r="E134" s="25" t="s">
        <v>197</v>
      </c>
      <c r="F134" s="25"/>
      <c r="G134" s="37">
        <f>G135+G138</f>
        <v>830</v>
      </c>
      <c r="H134" s="37">
        <f t="shared" ref="H134:I134" si="61">H135+H138</f>
        <v>0</v>
      </c>
      <c r="I134" s="37">
        <f t="shared" si="61"/>
        <v>0</v>
      </c>
    </row>
    <row r="135" spans="1:9" ht="45" hidden="1">
      <c r="A135" s="36" t="s">
        <v>219</v>
      </c>
      <c r="B135" s="25">
        <v>200</v>
      </c>
      <c r="C135" s="24" t="s">
        <v>70</v>
      </c>
      <c r="D135" s="24" t="s">
        <v>67</v>
      </c>
      <c r="E135" s="25" t="s">
        <v>214</v>
      </c>
      <c r="F135" s="25"/>
      <c r="G135" s="37">
        <f>G136</f>
        <v>0</v>
      </c>
      <c r="H135" s="37">
        <f t="shared" ref="H135:I136" si="62">H136</f>
        <v>0</v>
      </c>
      <c r="I135" s="37">
        <f t="shared" si="62"/>
        <v>0</v>
      </c>
    </row>
    <row r="136" spans="1:9" ht="30" hidden="1">
      <c r="A136" s="36" t="s">
        <v>123</v>
      </c>
      <c r="B136" s="25">
        <v>200</v>
      </c>
      <c r="C136" s="24" t="s">
        <v>70</v>
      </c>
      <c r="D136" s="24" t="s">
        <v>67</v>
      </c>
      <c r="E136" s="25" t="s">
        <v>214</v>
      </c>
      <c r="F136" s="25">
        <v>400</v>
      </c>
      <c r="G136" s="37">
        <f>G137</f>
        <v>0</v>
      </c>
      <c r="H136" s="37">
        <f t="shared" si="62"/>
        <v>0</v>
      </c>
      <c r="I136" s="37">
        <f t="shared" si="62"/>
        <v>0</v>
      </c>
    </row>
    <row r="137" spans="1:9" hidden="1">
      <c r="A137" s="36" t="s">
        <v>124</v>
      </c>
      <c r="B137" s="25">
        <v>200</v>
      </c>
      <c r="C137" s="24" t="s">
        <v>70</v>
      </c>
      <c r="D137" s="24" t="s">
        <v>67</v>
      </c>
      <c r="E137" s="25" t="s">
        <v>214</v>
      </c>
      <c r="F137" s="25">
        <v>410</v>
      </c>
      <c r="G137" s="37"/>
      <c r="H137" s="37"/>
      <c r="I137" s="37"/>
    </row>
    <row r="138" spans="1:9" s="57" customFormat="1" ht="30">
      <c r="A138" s="32" t="s">
        <v>262</v>
      </c>
      <c r="B138" s="34">
        <v>200</v>
      </c>
      <c r="C138" s="33" t="s">
        <v>70</v>
      </c>
      <c r="D138" s="33" t="s">
        <v>67</v>
      </c>
      <c r="E138" s="34" t="s">
        <v>263</v>
      </c>
      <c r="F138" s="34"/>
      <c r="G138" s="35">
        <f>G139</f>
        <v>830</v>
      </c>
      <c r="H138" s="35">
        <f t="shared" ref="H138:I139" si="63">H139</f>
        <v>0</v>
      </c>
      <c r="I138" s="35">
        <f t="shared" si="63"/>
        <v>0</v>
      </c>
    </row>
    <row r="139" spans="1:9" ht="30">
      <c r="A139" s="36" t="s">
        <v>123</v>
      </c>
      <c r="B139" s="25">
        <v>200</v>
      </c>
      <c r="C139" s="24" t="s">
        <v>70</v>
      </c>
      <c r="D139" s="24" t="s">
        <v>67</v>
      </c>
      <c r="E139" s="34" t="s">
        <v>263</v>
      </c>
      <c r="F139" s="25">
        <v>400</v>
      </c>
      <c r="G139" s="37">
        <f>G140</f>
        <v>830</v>
      </c>
      <c r="H139" s="37">
        <f t="shared" si="63"/>
        <v>0</v>
      </c>
      <c r="I139" s="37">
        <f t="shared" si="63"/>
        <v>0</v>
      </c>
    </row>
    <row r="140" spans="1:9">
      <c r="A140" s="36" t="s">
        <v>124</v>
      </c>
      <c r="B140" s="25">
        <v>200</v>
      </c>
      <c r="C140" s="24" t="s">
        <v>70</v>
      </c>
      <c r="D140" s="24" t="s">
        <v>67</v>
      </c>
      <c r="E140" s="34" t="s">
        <v>263</v>
      </c>
      <c r="F140" s="25">
        <v>410</v>
      </c>
      <c r="G140" s="37">
        <v>830</v>
      </c>
      <c r="H140" s="37">
        <v>0</v>
      </c>
      <c r="I140" s="37">
        <v>0</v>
      </c>
    </row>
    <row r="141" spans="1:9" ht="60">
      <c r="A141" s="36" t="s">
        <v>206</v>
      </c>
      <c r="B141" s="25">
        <v>200</v>
      </c>
      <c r="C141" s="24" t="s">
        <v>70</v>
      </c>
      <c r="D141" s="24" t="s">
        <v>67</v>
      </c>
      <c r="E141" s="25" t="s">
        <v>205</v>
      </c>
      <c r="F141" s="25"/>
      <c r="G141" s="37">
        <f>G142+G145+G148</f>
        <v>1800</v>
      </c>
      <c r="H141" s="37">
        <f>H148</f>
        <v>0</v>
      </c>
      <c r="I141" s="37">
        <f>I148</f>
        <v>0</v>
      </c>
    </row>
    <row r="142" spans="1:9" s="55" customFormat="1" hidden="1">
      <c r="A142" s="36" t="s">
        <v>232</v>
      </c>
      <c r="B142" s="25">
        <v>200</v>
      </c>
      <c r="C142" s="24" t="s">
        <v>70</v>
      </c>
      <c r="D142" s="24" t="s">
        <v>67</v>
      </c>
      <c r="E142" s="25" t="s">
        <v>233</v>
      </c>
      <c r="F142" s="25"/>
      <c r="G142" s="37">
        <f>G143</f>
        <v>0</v>
      </c>
      <c r="H142" s="37">
        <f t="shared" ref="H142:I143" si="64">H143</f>
        <v>0</v>
      </c>
      <c r="I142" s="37">
        <f t="shared" si="64"/>
        <v>0</v>
      </c>
    </row>
    <row r="143" spans="1:9" s="55" customFormat="1" ht="30" hidden="1">
      <c r="A143" s="36" t="s">
        <v>32</v>
      </c>
      <c r="B143" s="25">
        <v>200</v>
      </c>
      <c r="C143" s="24" t="s">
        <v>70</v>
      </c>
      <c r="D143" s="24" t="s">
        <v>67</v>
      </c>
      <c r="E143" s="25" t="s">
        <v>233</v>
      </c>
      <c r="F143" s="25">
        <v>200</v>
      </c>
      <c r="G143" s="37">
        <f>G144</f>
        <v>0</v>
      </c>
      <c r="H143" s="37">
        <f t="shared" si="64"/>
        <v>0</v>
      </c>
      <c r="I143" s="37">
        <f t="shared" si="64"/>
        <v>0</v>
      </c>
    </row>
    <row r="144" spans="1:9" s="55" customFormat="1" ht="45" hidden="1">
      <c r="A144" s="36" t="s">
        <v>17</v>
      </c>
      <c r="B144" s="25">
        <v>200</v>
      </c>
      <c r="C144" s="24" t="s">
        <v>70</v>
      </c>
      <c r="D144" s="24" t="s">
        <v>67</v>
      </c>
      <c r="E144" s="25" t="s">
        <v>233</v>
      </c>
      <c r="F144" s="25">
        <v>240</v>
      </c>
      <c r="G144" s="37"/>
      <c r="H144" s="37"/>
      <c r="I144" s="37"/>
    </row>
    <row r="145" spans="1:9" ht="60" hidden="1">
      <c r="A145" s="36" t="s">
        <v>212</v>
      </c>
      <c r="B145" s="25">
        <v>200</v>
      </c>
      <c r="C145" s="24" t="s">
        <v>70</v>
      </c>
      <c r="D145" s="24" t="s">
        <v>67</v>
      </c>
      <c r="E145" s="25" t="s">
        <v>213</v>
      </c>
      <c r="F145" s="25"/>
      <c r="G145" s="37">
        <f t="shared" ref="G145:I146" si="65">G146</f>
        <v>0</v>
      </c>
      <c r="H145" s="37">
        <f t="shared" si="65"/>
        <v>0</v>
      </c>
      <c r="I145" s="37">
        <f t="shared" si="65"/>
        <v>0</v>
      </c>
    </row>
    <row r="146" spans="1:9" ht="30" hidden="1">
      <c r="A146" s="36" t="s">
        <v>123</v>
      </c>
      <c r="B146" s="25">
        <v>200</v>
      </c>
      <c r="C146" s="24" t="s">
        <v>70</v>
      </c>
      <c r="D146" s="24" t="s">
        <v>67</v>
      </c>
      <c r="E146" s="25" t="s">
        <v>213</v>
      </c>
      <c r="F146" s="25">
        <v>400</v>
      </c>
      <c r="G146" s="37">
        <f t="shared" si="65"/>
        <v>0</v>
      </c>
      <c r="H146" s="37">
        <f t="shared" si="65"/>
        <v>0</v>
      </c>
      <c r="I146" s="37">
        <f t="shared" si="65"/>
        <v>0</v>
      </c>
    </row>
    <row r="147" spans="1:9" hidden="1">
      <c r="A147" s="36" t="s">
        <v>124</v>
      </c>
      <c r="B147" s="25">
        <v>200</v>
      </c>
      <c r="C147" s="24" t="s">
        <v>70</v>
      </c>
      <c r="D147" s="24" t="s">
        <v>67</v>
      </c>
      <c r="E147" s="25" t="s">
        <v>213</v>
      </c>
      <c r="F147" s="25">
        <v>410</v>
      </c>
      <c r="G147" s="37"/>
      <c r="H147" s="37"/>
      <c r="I147" s="37"/>
    </row>
    <row r="148" spans="1:9" s="57" customFormat="1" ht="34.9" customHeight="1">
      <c r="A148" s="92" t="s">
        <v>260</v>
      </c>
      <c r="B148" s="34">
        <v>200</v>
      </c>
      <c r="C148" s="33" t="s">
        <v>70</v>
      </c>
      <c r="D148" s="33" t="s">
        <v>67</v>
      </c>
      <c r="E148" s="34" t="s">
        <v>261</v>
      </c>
      <c r="F148" s="34"/>
      <c r="G148" s="35">
        <f>G149</f>
        <v>1800</v>
      </c>
      <c r="H148" s="35">
        <f t="shared" ref="H148:I149" si="66">H149</f>
        <v>0</v>
      </c>
      <c r="I148" s="35">
        <f t="shared" si="66"/>
        <v>0</v>
      </c>
    </row>
    <row r="149" spans="1:9" ht="30">
      <c r="A149" s="36" t="s">
        <v>123</v>
      </c>
      <c r="B149" s="25">
        <v>200</v>
      </c>
      <c r="C149" s="24" t="s">
        <v>70</v>
      </c>
      <c r="D149" s="24" t="s">
        <v>67</v>
      </c>
      <c r="E149" s="34" t="s">
        <v>261</v>
      </c>
      <c r="F149" s="25">
        <v>400</v>
      </c>
      <c r="G149" s="37">
        <f>G150</f>
        <v>1800</v>
      </c>
      <c r="H149" s="37">
        <f t="shared" si="66"/>
        <v>0</v>
      </c>
      <c r="I149" s="37">
        <f t="shared" si="66"/>
        <v>0</v>
      </c>
    </row>
    <row r="150" spans="1:9">
      <c r="A150" s="36" t="s">
        <v>124</v>
      </c>
      <c r="B150" s="25">
        <v>200</v>
      </c>
      <c r="C150" s="24" t="s">
        <v>70</v>
      </c>
      <c r="D150" s="24" t="s">
        <v>67</v>
      </c>
      <c r="E150" s="34" t="s">
        <v>261</v>
      </c>
      <c r="F150" s="25">
        <v>410</v>
      </c>
      <c r="G150" s="37">
        <v>1800</v>
      </c>
      <c r="H150" s="37">
        <v>0</v>
      </c>
      <c r="I150" s="37">
        <v>0</v>
      </c>
    </row>
    <row r="151" spans="1:9" ht="90">
      <c r="A151" s="36" t="s">
        <v>172</v>
      </c>
      <c r="B151" s="25">
        <v>200</v>
      </c>
      <c r="C151" s="24" t="s">
        <v>70</v>
      </c>
      <c r="D151" s="24" t="s">
        <v>67</v>
      </c>
      <c r="E151" s="25" t="s">
        <v>30</v>
      </c>
      <c r="F151" s="25"/>
      <c r="G151" s="37">
        <f>G152</f>
        <v>2000</v>
      </c>
      <c r="H151" s="37">
        <f t="shared" ref="H151:I152" si="67">H152</f>
        <v>1000</v>
      </c>
      <c r="I151" s="37">
        <f t="shared" si="67"/>
        <v>1000</v>
      </c>
    </row>
    <row r="152" spans="1:9" ht="44.45" customHeight="1">
      <c r="A152" s="36" t="s">
        <v>159</v>
      </c>
      <c r="B152" s="25">
        <v>200</v>
      </c>
      <c r="C152" s="24" t="s">
        <v>70</v>
      </c>
      <c r="D152" s="24" t="s">
        <v>67</v>
      </c>
      <c r="E152" s="25" t="s">
        <v>160</v>
      </c>
      <c r="F152" s="25"/>
      <c r="G152" s="37">
        <f>G153</f>
        <v>2000</v>
      </c>
      <c r="H152" s="37">
        <f t="shared" si="67"/>
        <v>1000</v>
      </c>
      <c r="I152" s="37">
        <f t="shared" si="67"/>
        <v>1000</v>
      </c>
    </row>
    <row r="153" spans="1:9" ht="30">
      <c r="A153" s="32" t="s">
        <v>246</v>
      </c>
      <c r="B153" s="34">
        <v>200</v>
      </c>
      <c r="C153" s="33" t="s">
        <v>70</v>
      </c>
      <c r="D153" s="33" t="s">
        <v>67</v>
      </c>
      <c r="E153" s="34" t="s">
        <v>259</v>
      </c>
      <c r="F153" s="25"/>
      <c r="G153" s="37">
        <f>G154</f>
        <v>2000</v>
      </c>
      <c r="H153" s="37">
        <f>H154</f>
        <v>1000</v>
      </c>
      <c r="I153" s="37">
        <f>I154</f>
        <v>1000</v>
      </c>
    </row>
    <row r="154" spans="1:9" s="55" customFormat="1" ht="45">
      <c r="A154" s="32" t="s">
        <v>57</v>
      </c>
      <c r="B154" s="34">
        <v>200</v>
      </c>
      <c r="C154" s="33" t="s">
        <v>70</v>
      </c>
      <c r="D154" s="33" t="s">
        <v>67</v>
      </c>
      <c r="E154" s="34" t="s">
        <v>259</v>
      </c>
      <c r="F154" s="25">
        <v>600</v>
      </c>
      <c r="G154" s="37">
        <f>G155</f>
        <v>2000</v>
      </c>
      <c r="H154" s="37">
        <f t="shared" ref="H154:I154" si="68">H155</f>
        <v>1000</v>
      </c>
      <c r="I154" s="37">
        <f t="shared" si="68"/>
        <v>1000</v>
      </c>
    </row>
    <row r="155" spans="1:9" s="55" customFormat="1">
      <c r="A155" s="32" t="s">
        <v>58</v>
      </c>
      <c r="B155" s="34">
        <v>200</v>
      </c>
      <c r="C155" s="33" t="s">
        <v>70</v>
      </c>
      <c r="D155" s="33" t="s">
        <v>67</v>
      </c>
      <c r="E155" s="34" t="s">
        <v>259</v>
      </c>
      <c r="F155" s="25">
        <v>610</v>
      </c>
      <c r="G155" s="37">
        <v>2000</v>
      </c>
      <c r="H155" s="37">
        <v>1000</v>
      </c>
      <c r="I155" s="37">
        <v>1000</v>
      </c>
    </row>
    <row r="156" spans="1:9" ht="183.6" customHeight="1">
      <c r="A156" s="90" t="s">
        <v>173</v>
      </c>
      <c r="B156" s="25">
        <v>200</v>
      </c>
      <c r="C156" s="24" t="s">
        <v>70</v>
      </c>
      <c r="D156" s="24" t="s">
        <v>67</v>
      </c>
      <c r="E156" s="25" t="s">
        <v>125</v>
      </c>
      <c r="F156" s="25"/>
      <c r="G156" s="26">
        <f>G157</f>
        <v>1000</v>
      </c>
      <c r="H156" s="26">
        <f t="shared" ref="H156:I158" si="69">H157</f>
        <v>1000</v>
      </c>
      <c r="I156" s="26">
        <f t="shared" si="69"/>
        <v>1000</v>
      </c>
    </row>
    <row r="157" spans="1:9" ht="45" customHeight="1">
      <c r="A157" s="31" t="s">
        <v>126</v>
      </c>
      <c r="B157" s="25">
        <v>200</v>
      </c>
      <c r="C157" s="24" t="s">
        <v>70</v>
      </c>
      <c r="D157" s="24" t="s">
        <v>67</v>
      </c>
      <c r="E157" s="25" t="s">
        <v>127</v>
      </c>
      <c r="F157" s="25"/>
      <c r="G157" s="26">
        <f>G158</f>
        <v>1000</v>
      </c>
      <c r="H157" s="26">
        <f t="shared" si="69"/>
        <v>1000</v>
      </c>
      <c r="I157" s="26">
        <f t="shared" si="69"/>
        <v>1000</v>
      </c>
    </row>
    <row r="158" spans="1:9" s="57" customFormat="1" ht="30">
      <c r="A158" s="32" t="s">
        <v>246</v>
      </c>
      <c r="B158" s="34">
        <v>200</v>
      </c>
      <c r="C158" s="33" t="s">
        <v>70</v>
      </c>
      <c r="D158" s="33" t="s">
        <v>67</v>
      </c>
      <c r="E158" s="34" t="s">
        <v>258</v>
      </c>
      <c r="F158" s="34"/>
      <c r="G158" s="35">
        <f>G159</f>
        <v>1000</v>
      </c>
      <c r="H158" s="35">
        <f t="shared" si="69"/>
        <v>1000</v>
      </c>
      <c r="I158" s="35">
        <f t="shared" si="69"/>
        <v>1000</v>
      </c>
    </row>
    <row r="159" spans="1:9" s="55" customFormat="1" ht="43.5" customHeight="1">
      <c r="A159" s="36" t="s">
        <v>57</v>
      </c>
      <c r="B159" s="25">
        <v>200</v>
      </c>
      <c r="C159" s="24" t="s">
        <v>70</v>
      </c>
      <c r="D159" s="24" t="s">
        <v>67</v>
      </c>
      <c r="E159" s="34" t="s">
        <v>258</v>
      </c>
      <c r="F159" s="34">
        <v>600</v>
      </c>
      <c r="G159" s="35">
        <f>G160</f>
        <v>1000</v>
      </c>
      <c r="H159" s="37">
        <f t="shared" ref="H159:I159" si="70">H160</f>
        <v>1000</v>
      </c>
      <c r="I159" s="37">
        <f t="shared" si="70"/>
        <v>1000</v>
      </c>
    </row>
    <row r="160" spans="1:9" s="55" customFormat="1">
      <c r="A160" s="36" t="s">
        <v>58</v>
      </c>
      <c r="B160" s="25">
        <v>200</v>
      </c>
      <c r="C160" s="24" t="s">
        <v>70</v>
      </c>
      <c r="D160" s="24" t="s">
        <v>67</v>
      </c>
      <c r="E160" s="34" t="s">
        <v>258</v>
      </c>
      <c r="F160" s="34">
        <v>610</v>
      </c>
      <c r="G160" s="35">
        <v>1000</v>
      </c>
      <c r="H160" s="37">
        <v>1000</v>
      </c>
      <c r="I160" s="37">
        <v>1000</v>
      </c>
    </row>
    <row r="161" spans="1:17" ht="30">
      <c r="A161" s="31" t="s">
        <v>24</v>
      </c>
      <c r="B161" s="25">
        <v>200</v>
      </c>
      <c r="C161" s="24" t="s">
        <v>70</v>
      </c>
      <c r="D161" s="24" t="s">
        <v>67</v>
      </c>
      <c r="E161" s="34" t="s">
        <v>97</v>
      </c>
      <c r="F161" s="34"/>
      <c r="G161" s="35">
        <f>G162</f>
        <v>550</v>
      </c>
      <c r="H161" s="26">
        <f t="shared" ref="H161:I161" si="71">H162</f>
        <v>0</v>
      </c>
      <c r="I161" s="26">
        <f t="shared" si="71"/>
        <v>0</v>
      </c>
    </row>
    <row r="162" spans="1:17">
      <c r="A162" s="31" t="s">
        <v>98</v>
      </c>
      <c r="B162" s="25">
        <v>200</v>
      </c>
      <c r="C162" s="24" t="s">
        <v>70</v>
      </c>
      <c r="D162" s="24" t="s">
        <v>67</v>
      </c>
      <c r="E162" s="34" t="s">
        <v>99</v>
      </c>
      <c r="F162" s="34"/>
      <c r="G162" s="35">
        <f>G163+G166+G171+G174+G177</f>
        <v>550</v>
      </c>
      <c r="H162" s="26">
        <f t="shared" ref="H162:I162" si="72">H163+H166+H171+H174+H177</f>
        <v>0</v>
      </c>
      <c r="I162" s="26">
        <f t="shared" si="72"/>
        <v>0</v>
      </c>
    </row>
    <row r="163" spans="1:17" ht="24" hidden="1" customHeight="1">
      <c r="A163" s="31" t="s">
        <v>117</v>
      </c>
      <c r="B163" s="25">
        <v>200</v>
      </c>
      <c r="C163" s="24" t="s">
        <v>70</v>
      </c>
      <c r="D163" s="24" t="s">
        <v>67</v>
      </c>
      <c r="E163" s="34" t="s">
        <v>118</v>
      </c>
      <c r="F163" s="34"/>
      <c r="G163" s="35">
        <f>G164</f>
        <v>0</v>
      </c>
      <c r="H163" s="26">
        <f t="shared" ref="H163:I163" si="73">H164</f>
        <v>0</v>
      </c>
      <c r="I163" s="26">
        <f t="shared" si="73"/>
        <v>0</v>
      </c>
    </row>
    <row r="164" spans="1:17" ht="21.75" hidden="1" customHeight="1">
      <c r="A164" s="31" t="s">
        <v>32</v>
      </c>
      <c r="B164" s="25">
        <v>200</v>
      </c>
      <c r="C164" s="24" t="s">
        <v>70</v>
      </c>
      <c r="D164" s="24" t="s">
        <v>67</v>
      </c>
      <c r="E164" s="34" t="s">
        <v>118</v>
      </c>
      <c r="F164" s="34">
        <v>200</v>
      </c>
      <c r="G164" s="35">
        <f>G165</f>
        <v>0</v>
      </c>
      <c r="H164" s="26">
        <f t="shared" ref="H164:I164" si="74">H165</f>
        <v>0</v>
      </c>
      <c r="I164" s="26">
        <f t="shared" si="74"/>
        <v>0</v>
      </c>
    </row>
    <row r="165" spans="1:17" ht="28.5" hidden="1" customHeight="1">
      <c r="A165" s="31" t="s">
        <v>17</v>
      </c>
      <c r="B165" s="25">
        <v>200</v>
      </c>
      <c r="C165" s="24" t="s">
        <v>70</v>
      </c>
      <c r="D165" s="24" t="s">
        <v>67</v>
      </c>
      <c r="E165" s="34" t="s">
        <v>118</v>
      </c>
      <c r="F165" s="34">
        <v>240</v>
      </c>
      <c r="G165" s="35"/>
      <c r="H165" s="26">
        <v>0</v>
      </c>
      <c r="I165" s="26">
        <v>0</v>
      </c>
      <c r="K165" s="89"/>
    </row>
    <row r="166" spans="1:17" ht="31.5" customHeight="1">
      <c r="A166" s="31" t="s">
        <v>220</v>
      </c>
      <c r="B166" s="25">
        <v>200</v>
      </c>
      <c r="C166" s="24" t="s">
        <v>70</v>
      </c>
      <c r="D166" s="24" t="s">
        <v>67</v>
      </c>
      <c r="E166" s="34" t="s">
        <v>221</v>
      </c>
      <c r="F166" s="34"/>
      <c r="G166" s="35">
        <f>G169+G167</f>
        <v>50</v>
      </c>
      <c r="H166" s="26">
        <f t="shared" ref="H166:I166" si="75">H169+H167</f>
        <v>0</v>
      </c>
      <c r="I166" s="26">
        <f t="shared" si="75"/>
        <v>0</v>
      </c>
    </row>
    <row r="167" spans="1:17" ht="31.5" customHeight="1">
      <c r="A167" s="31" t="s">
        <v>32</v>
      </c>
      <c r="B167" s="25">
        <v>200</v>
      </c>
      <c r="C167" s="24" t="s">
        <v>70</v>
      </c>
      <c r="D167" s="24" t="s">
        <v>67</v>
      </c>
      <c r="E167" s="34" t="s">
        <v>221</v>
      </c>
      <c r="F167" s="34">
        <v>200</v>
      </c>
      <c r="G167" s="35">
        <f>G168</f>
        <v>50</v>
      </c>
      <c r="H167" s="26">
        <f t="shared" ref="H167:I167" si="76">H168</f>
        <v>0</v>
      </c>
      <c r="I167" s="26">
        <f t="shared" si="76"/>
        <v>0</v>
      </c>
    </row>
    <row r="168" spans="1:17" ht="31.5" customHeight="1">
      <c r="A168" s="31" t="s">
        <v>17</v>
      </c>
      <c r="B168" s="25">
        <v>200</v>
      </c>
      <c r="C168" s="24" t="s">
        <v>70</v>
      </c>
      <c r="D168" s="24" t="s">
        <v>67</v>
      </c>
      <c r="E168" s="34" t="s">
        <v>221</v>
      </c>
      <c r="F168" s="34">
        <v>240</v>
      </c>
      <c r="G168" s="35">
        <v>50</v>
      </c>
      <c r="H168" s="26">
        <v>0</v>
      </c>
      <c r="I168" s="26">
        <v>0</v>
      </c>
      <c r="K168" s="100"/>
      <c r="L168" s="100"/>
      <c r="M168" s="100"/>
      <c r="N168" s="100"/>
      <c r="O168" s="100"/>
      <c r="P168" s="100"/>
      <c r="Q168" s="100"/>
    </row>
    <row r="169" spans="1:17" s="55" customFormat="1" ht="43.5" hidden="1" customHeight="1">
      <c r="A169" s="36" t="s">
        <v>123</v>
      </c>
      <c r="B169" s="25">
        <v>200</v>
      </c>
      <c r="C169" s="24" t="s">
        <v>70</v>
      </c>
      <c r="D169" s="24" t="s">
        <v>67</v>
      </c>
      <c r="E169" s="25" t="s">
        <v>221</v>
      </c>
      <c r="F169" s="25">
        <v>400</v>
      </c>
      <c r="G169" s="37">
        <f>G170</f>
        <v>0</v>
      </c>
      <c r="H169" s="37">
        <f t="shared" ref="H169:I169" si="77">H170</f>
        <v>0</v>
      </c>
      <c r="I169" s="37">
        <f t="shared" si="77"/>
        <v>0</v>
      </c>
    </row>
    <row r="170" spans="1:17" s="55" customFormat="1" ht="27.75" hidden="1" customHeight="1">
      <c r="A170" s="36" t="s">
        <v>124</v>
      </c>
      <c r="B170" s="25">
        <v>200</v>
      </c>
      <c r="C170" s="24" t="s">
        <v>70</v>
      </c>
      <c r="D170" s="24" t="s">
        <v>67</v>
      </c>
      <c r="E170" s="25" t="s">
        <v>221</v>
      </c>
      <c r="F170" s="25">
        <v>410</v>
      </c>
      <c r="G170" s="37"/>
      <c r="H170" s="37"/>
      <c r="I170" s="37"/>
    </row>
    <row r="171" spans="1:17" s="40" customFormat="1" ht="93.75" customHeight="1">
      <c r="A171" s="83" t="s">
        <v>222</v>
      </c>
      <c r="B171" s="84">
        <v>200</v>
      </c>
      <c r="C171" s="85" t="s">
        <v>70</v>
      </c>
      <c r="D171" s="85" t="s">
        <v>67</v>
      </c>
      <c r="E171" s="84" t="s">
        <v>223</v>
      </c>
      <c r="F171" s="84"/>
      <c r="G171" s="86">
        <f>G172</f>
        <v>500</v>
      </c>
      <c r="H171" s="86">
        <f t="shared" ref="H171:I172" si="78">H172</f>
        <v>0</v>
      </c>
      <c r="I171" s="86">
        <f t="shared" si="78"/>
        <v>0</v>
      </c>
    </row>
    <row r="172" spans="1:17" s="40" customFormat="1" ht="18.75" customHeight="1">
      <c r="A172" s="83" t="s">
        <v>32</v>
      </c>
      <c r="B172" s="84">
        <v>200</v>
      </c>
      <c r="C172" s="85" t="s">
        <v>70</v>
      </c>
      <c r="D172" s="85" t="s">
        <v>67</v>
      </c>
      <c r="E172" s="84" t="s">
        <v>223</v>
      </c>
      <c r="F172" s="84">
        <v>200</v>
      </c>
      <c r="G172" s="86">
        <f>G173</f>
        <v>500</v>
      </c>
      <c r="H172" s="86">
        <f t="shared" si="78"/>
        <v>0</v>
      </c>
      <c r="I172" s="86">
        <f t="shared" si="78"/>
        <v>0</v>
      </c>
    </row>
    <row r="173" spans="1:17" s="40" customFormat="1" ht="43.5" customHeight="1">
      <c r="A173" s="83" t="s">
        <v>17</v>
      </c>
      <c r="B173" s="84">
        <v>200</v>
      </c>
      <c r="C173" s="85" t="s">
        <v>70</v>
      </c>
      <c r="D173" s="85" t="s">
        <v>67</v>
      </c>
      <c r="E173" s="84" t="s">
        <v>223</v>
      </c>
      <c r="F173" s="84">
        <v>240</v>
      </c>
      <c r="G173" s="86">
        <v>500</v>
      </c>
      <c r="H173" s="86"/>
      <c r="I173" s="86"/>
    </row>
    <row r="174" spans="1:17" s="40" customFormat="1" ht="26.25" hidden="1" customHeight="1">
      <c r="A174" s="83" t="s">
        <v>224</v>
      </c>
      <c r="B174" s="84">
        <v>200</v>
      </c>
      <c r="C174" s="85" t="s">
        <v>70</v>
      </c>
      <c r="D174" s="85" t="s">
        <v>67</v>
      </c>
      <c r="E174" s="84" t="s">
        <v>225</v>
      </c>
      <c r="F174" s="84"/>
      <c r="G174" s="86">
        <f>G175</f>
        <v>0</v>
      </c>
      <c r="H174" s="86">
        <f t="shared" ref="H174:I175" si="79">H175</f>
        <v>0</v>
      </c>
      <c r="I174" s="86">
        <f t="shared" si="79"/>
        <v>0</v>
      </c>
    </row>
    <row r="175" spans="1:17" s="40" customFormat="1" ht="26.25" hidden="1" customHeight="1">
      <c r="A175" s="83" t="s">
        <v>32</v>
      </c>
      <c r="B175" s="84">
        <v>200</v>
      </c>
      <c r="C175" s="85" t="s">
        <v>70</v>
      </c>
      <c r="D175" s="85" t="s">
        <v>67</v>
      </c>
      <c r="E175" s="84" t="s">
        <v>225</v>
      </c>
      <c r="F175" s="84">
        <v>200</v>
      </c>
      <c r="G175" s="86">
        <f>G176</f>
        <v>0</v>
      </c>
      <c r="H175" s="86">
        <f t="shared" si="79"/>
        <v>0</v>
      </c>
      <c r="I175" s="86">
        <f t="shared" si="79"/>
        <v>0</v>
      </c>
    </row>
    <row r="176" spans="1:17" s="40" customFormat="1" ht="26.25" hidden="1" customHeight="1">
      <c r="A176" s="83" t="s">
        <v>17</v>
      </c>
      <c r="B176" s="84">
        <v>200</v>
      </c>
      <c r="C176" s="85" t="s">
        <v>70</v>
      </c>
      <c r="D176" s="85" t="s">
        <v>67</v>
      </c>
      <c r="E176" s="84" t="s">
        <v>225</v>
      </c>
      <c r="F176" s="84">
        <v>240</v>
      </c>
      <c r="G176" s="86">
        <f>84-84</f>
        <v>0</v>
      </c>
      <c r="H176" s="86"/>
      <c r="I176" s="86"/>
    </row>
    <row r="177" spans="1:9" s="40" customFormat="1" ht="29.25" hidden="1" customHeight="1">
      <c r="A177" s="83" t="s">
        <v>226</v>
      </c>
      <c r="B177" s="84">
        <v>200</v>
      </c>
      <c r="C177" s="85" t="s">
        <v>70</v>
      </c>
      <c r="D177" s="85" t="s">
        <v>67</v>
      </c>
      <c r="E177" s="84" t="s">
        <v>227</v>
      </c>
      <c r="F177" s="84"/>
      <c r="G177" s="86">
        <f>G178</f>
        <v>0</v>
      </c>
      <c r="H177" s="86">
        <f t="shared" ref="H177:I178" si="80">H178</f>
        <v>0</v>
      </c>
      <c r="I177" s="86">
        <f t="shared" si="80"/>
        <v>0</v>
      </c>
    </row>
    <row r="178" spans="1:9" s="40" customFormat="1" ht="29.25" hidden="1" customHeight="1">
      <c r="A178" s="83" t="s">
        <v>32</v>
      </c>
      <c r="B178" s="84">
        <v>200</v>
      </c>
      <c r="C178" s="85" t="s">
        <v>70</v>
      </c>
      <c r="D178" s="85" t="s">
        <v>67</v>
      </c>
      <c r="E178" s="84" t="s">
        <v>227</v>
      </c>
      <c r="F178" s="84">
        <v>200</v>
      </c>
      <c r="G178" s="86">
        <f>G179</f>
        <v>0</v>
      </c>
      <c r="H178" s="86">
        <f t="shared" si="80"/>
        <v>0</v>
      </c>
      <c r="I178" s="86">
        <f t="shared" si="80"/>
        <v>0</v>
      </c>
    </row>
    <row r="179" spans="1:9" s="40" customFormat="1" ht="24.75" hidden="1" customHeight="1">
      <c r="A179" s="83" t="s">
        <v>17</v>
      </c>
      <c r="B179" s="84">
        <v>200</v>
      </c>
      <c r="C179" s="85" t="s">
        <v>70</v>
      </c>
      <c r="D179" s="85" t="s">
        <v>67</v>
      </c>
      <c r="E179" s="84" t="s">
        <v>227</v>
      </c>
      <c r="F179" s="84">
        <v>240</v>
      </c>
      <c r="G179" s="86">
        <f>552-552</f>
        <v>0</v>
      </c>
      <c r="H179" s="86"/>
      <c r="I179" s="86"/>
    </row>
    <row r="180" spans="1:9" ht="24" customHeight="1">
      <c r="A180" s="62" t="s">
        <v>45</v>
      </c>
      <c r="B180" s="63">
        <v>200</v>
      </c>
      <c r="C180" s="71" t="s">
        <v>70</v>
      </c>
      <c r="D180" s="71" t="s">
        <v>68</v>
      </c>
      <c r="E180" s="63"/>
      <c r="F180" s="63"/>
      <c r="G180" s="64">
        <f>G181+G191+G212+G186</f>
        <v>3886.9</v>
      </c>
      <c r="H180" s="64">
        <f t="shared" ref="H180:I180" si="81">H181+H191+H212+H186</f>
        <v>2380.3000000000002</v>
      </c>
      <c r="I180" s="64">
        <f t="shared" si="81"/>
        <v>2114.5</v>
      </c>
    </row>
    <row r="181" spans="1:9" s="55" customFormat="1" ht="60.75" customHeight="1">
      <c r="A181" s="36" t="s">
        <v>182</v>
      </c>
      <c r="B181" s="25">
        <v>200</v>
      </c>
      <c r="C181" s="24" t="s">
        <v>70</v>
      </c>
      <c r="D181" s="24" t="s">
        <v>68</v>
      </c>
      <c r="E181" s="25" t="s">
        <v>26</v>
      </c>
      <c r="F181" s="25"/>
      <c r="G181" s="37">
        <f>G182</f>
        <v>91.5</v>
      </c>
      <c r="H181" s="37">
        <f t="shared" ref="H181:I181" si="82">H182</f>
        <v>91.5</v>
      </c>
      <c r="I181" s="37">
        <f t="shared" si="82"/>
        <v>91.5</v>
      </c>
    </row>
    <row r="182" spans="1:9" s="55" customFormat="1" ht="33.75" customHeight="1">
      <c r="A182" s="36" t="s">
        <v>169</v>
      </c>
      <c r="B182" s="25">
        <v>200</v>
      </c>
      <c r="C182" s="24" t="s">
        <v>70</v>
      </c>
      <c r="D182" s="24" t="s">
        <v>68</v>
      </c>
      <c r="E182" s="25" t="s">
        <v>170</v>
      </c>
      <c r="F182" s="25"/>
      <c r="G182" s="37">
        <f>G183</f>
        <v>91.5</v>
      </c>
      <c r="H182" s="37">
        <f t="shared" ref="H182:I184" si="83">H183</f>
        <v>91.5</v>
      </c>
      <c r="I182" s="37">
        <f t="shared" si="83"/>
        <v>91.5</v>
      </c>
    </row>
    <row r="183" spans="1:9" s="55" customFormat="1">
      <c r="A183" s="36" t="s">
        <v>29</v>
      </c>
      <c r="B183" s="25">
        <v>200</v>
      </c>
      <c r="C183" s="24" t="s">
        <v>70</v>
      </c>
      <c r="D183" s="24" t="s">
        <v>68</v>
      </c>
      <c r="E183" s="25" t="s">
        <v>171</v>
      </c>
      <c r="F183" s="25"/>
      <c r="G183" s="37">
        <f>G184</f>
        <v>91.5</v>
      </c>
      <c r="H183" s="37">
        <f t="shared" si="83"/>
        <v>91.5</v>
      </c>
      <c r="I183" s="37">
        <f t="shared" si="83"/>
        <v>91.5</v>
      </c>
    </row>
    <row r="184" spans="1:9" s="55" customFormat="1" ht="33.6" customHeight="1">
      <c r="A184" s="36" t="s">
        <v>32</v>
      </c>
      <c r="B184" s="25">
        <v>200</v>
      </c>
      <c r="C184" s="24" t="s">
        <v>70</v>
      </c>
      <c r="D184" s="24" t="s">
        <v>68</v>
      </c>
      <c r="E184" s="25" t="s">
        <v>171</v>
      </c>
      <c r="F184" s="25">
        <v>200</v>
      </c>
      <c r="G184" s="37">
        <f>G185</f>
        <v>91.5</v>
      </c>
      <c r="H184" s="37">
        <f t="shared" si="83"/>
        <v>91.5</v>
      </c>
      <c r="I184" s="37">
        <f t="shared" si="83"/>
        <v>91.5</v>
      </c>
    </row>
    <row r="185" spans="1:9" s="55" customFormat="1" ht="44.65" customHeight="1">
      <c r="A185" s="36" t="s">
        <v>17</v>
      </c>
      <c r="B185" s="25">
        <v>200</v>
      </c>
      <c r="C185" s="24" t="s">
        <v>70</v>
      </c>
      <c r="D185" s="24" t="s">
        <v>68</v>
      </c>
      <c r="E185" s="25" t="s">
        <v>171</v>
      </c>
      <c r="F185" s="25">
        <v>240</v>
      </c>
      <c r="G185" s="37">
        <v>91.5</v>
      </c>
      <c r="H185" s="37">
        <v>91.5</v>
      </c>
      <c r="I185" s="37">
        <v>91.5</v>
      </c>
    </row>
    <row r="186" spans="1:9" s="55" customFormat="1" ht="60">
      <c r="A186" s="31" t="s">
        <v>195</v>
      </c>
      <c r="B186" s="25">
        <v>200</v>
      </c>
      <c r="C186" s="24" t="s">
        <v>70</v>
      </c>
      <c r="D186" s="24" t="s">
        <v>68</v>
      </c>
      <c r="E186" s="25" t="s">
        <v>196</v>
      </c>
      <c r="F186" s="25"/>
      <c r="G186" s="37">
        <f>G187</f>
        <v>137.80000000000001</v>
      </c>
      <c r="H186" s="37">
        <f t="shared" ref="H186:I189" si="84">H187</f>
        <v>0</v>
      </c>
      <c r="I186" s="37">
        <f t="shared" si="84"/>
        <v>0</v>
      </c>
    </row>
    <row r="187" spans="1:9" s="55" customFormat="1" ht="90">
      <c r="A187" s="88" t="s">
        <v>240</v>
      </c>
      <c r="B187" s="25">
        <v>200</v>
      </c>
      <c r="C187" s="24" t="s">
        <v>70</v>
      </c>
      <c r="D187" s="24" t="s">
        <v>68</v>
      </c>
      <c r="E187" s="25" t="s">
        <v>239</v>
      </c>
      <c r="F187" s="25"/>
      <c r="G187" s="37">
        <f>G188</f>
        <v>137.80000000000001</v>
      </c>
      <c r="H187" s="37">
        <f t="shared" si="84"/>
        <v>0</v>
      </c>
      <c r="I187" s="37">
        <f t="shared" si="84"/>
        <v>0</v>
      </c>
    </row>
    <row r="188" spans="1:9" s="57" customFormat="1" ht="30">
      <c r="A188" s="32" t="s">
        <v>256</v>
      </c>
      <c r="B188" s="34">
        <v>200</v>
      </c>
      <c r="C188" s="33" t="s">
        <v>70</v>
      </c>
      <c r="D188" s="33" t="s">
        <v>68</v>
      </c>
      <c r="E188" s="34" t="s">
        <v>257</v>
      </c>
      <c r="F188" s="34"/>
      <c r="G188" s="35">
        <f>G189</f>
        <v>137.80000000000001</v>
      </c>
      <c r="H188" s="35">
        <f t="shared" si="84"/>
        <v>0</v>
      </c>
      <c r="I188" s="35">
        <f t="shared" si="84"/>
        <v>0</v>
      </c>
    </row>
    <row r="189" spans="1:9" s="55" customFormat="1" ht="30">
      <c r="A189" s="36" t="s">
        <v>32</v>
      </c>
      <c r="B189" s="25">
        <v>200</v>
      </c>
      <c r="C189" s="24" t="s">
        <v>70</v>
      </c>
      <c r="D189" s="24" t="s">
        <v>68</v>
      </c>
      <c r="E189" s="34" t="s">
        <v>257</v>
      </c>
      <c r="F189" s="25">
        <v>200</v>
      </c>
      <c r="G189" s="37">
        <f>G190</f>
        <v>137.80000000000001</v>
      </c>
      <c r="H189" s="37">
        <f t="shared" si="84"/>
        <v>0</v>
      </c>
      <c r="I189" s="37">
        <f t="shared" si="84"/>
        <v>0</v>
      </c>
    </row>
    <row r="190" spans="1:9" s="55" customFormat="1" ht="44.65" customHeight="1">
      <c r="A190" s="36" t="s">
        <v>17</v>
      </c>
      <c r="B190" s="25">
        <v>200</v>
      </c>
      <c r="C190" s="24" t="s">
        <v>70</v>
      </c>
      <c r="D190" s="24" t="s">
        <v>68</v>
      </c>
      <c r="E190" s="34" t="s">
        <v>257</v>
      </c>
      <c r="F190" s="25">
        <v>240</v>
      </c>
      <c r="G190" s="37">
        <v>137.80000000000001</v>
      </c>
      <c r="H190" s="37">
        <v>0</v>
      </c>
      <c r="I190" s="37">
        <v>0</v>
      </c>
    </row>
    <row r="191" spans="1:9" ht="61.5" customHeight="1">
      <c r="A191" s="31" t="s">
        <v>174</v>
      </c>
      <c r="B191" s="25">
        <v>200</v>
      </c>
      <c r="C191" s="24" t="s">
        <v>70</v>
      </c>
      <c r="D191" s="24" t="s">
        <v>68</v>
      </c>
      <c r="E191" s="25" t="s">
        <v>46</v>
      </c>
      <c r="F191" s="25"/>
      <c r="G191" s="26">
        <f>G192+G199+G207</f>
        <v>3657.6</v>
      </c>
      <c r="H191" s="26">
        <f t="shared" ref="H191:I191" si="85">H192+H199+H207</f>
        <v>2288.8000000000002</v>
      </c>
      <c r="I191" s="26">
        <f t="shared" si="85"/>
        <v>2023</v>
      </c>
    </row>
    <row r="192" spans="1:9" ht="45">
      <c r="A192" s="31" t="s">
        <v>128</v>
      </c>
      <c r="B192" s="25">
        <v>200</v>
      </c>
      <c r="C192" s="24" t="s">
        <v>70</v>
      </c>
      <c r="D192" s="24" t="s">
        <v>68</v>
      </c>
      <c r="E192" s="25" t="s">
        <v>47</v>
      </c>
      <c r="F192" s="25"/>
      <c r="G192" s="26">
        <f>G193</f>
        <v>2153.4</v>
      </c>
      <c r="H192" s="26">
        <f t="shared" ref="H192:I192" si="86">H193</f>
        <v>2153.4</v>
      </c>
      <c r="I192" s="26">
        <f t="shared" si="86"/>
        <v>1987.6</v>
      </c>
    </row>
    <row r="193" spans="1:9" ht="30">
      <c r="A193" s="31" t="s">
        <v>129</v>
      </c>
      <c r="B193" s="25">
        <v>200</v>
      </c>
      <c r="C193" s="24" t="s">
        <v>70</v>
      </c>
      <c r="D193" s="24" t="s">
        <v>68</v>
      </c>
      <c r="E193" s="25" t="s">
        <v>48</v>
      </c>
      <c r="F193" s="25"/>
      <c r="G193" s="26">
        <f>G194</f>
        <v>2153.4</v>
      </c>
      <c r="H193" s="26">
        <f t="shared" ref="H193:I195" si="87">H194</f>
        <v>2153.4</v>
      </c>
      <c r="I193" s="26">
        <f t="shared" si="87"/>
        <v>1987.6</v>
      </c>
    </row>
    <row r="194" spans="1:9" s="57" customFormat="1" ht="30">
      <c r="A194" s="32" t="s">
        <v>246</v>
      </c>
      <c r="B194" s="34">
        <v>200</v>
      </c>
      <c r="C194" s="33" t="s">
        <v>70</v>
      </c>
      <c r="D194" s="33" t="s">
        <v>68</v>
      </c>
      <c r="E194" s="34" t="s">
        <v>255</v>
      </c>
      <c r="F194" s="34"/>
      <c r="G194" s="35">
        <f>G195+G197</f>
        <v>2153.4</v>
      </c>
      <c r="H194" s="35">
        <f t="shared" ref="H194:I194" si="88">H195+H197</f>
        <v>2153.4</v>
      </c>
      <c r="I194" s="35">
        <f t="shared" si="88"/>
        <v>1987.6</v>
      </c>
    </row>
    <row r="195" spans="1:9" ht="30" hidden="1">
      <c r="A195" s="31" t="s">
        <v>32</v>
      </c>
      <c r="B195" s="25">
        <v>200</v>
      </c>
      <c r="C195" s="24" t="s">
        <v>70</v>
      </c>
      <c r="D195" s="24" t="s">
        <v>68</v>
      </c>
      <c r="E195" s="25" t="s">
        <v>130</v>
      </c>
      <c r="F195" s="25">
        <v>200</v>
      </c>
      <c r="G195" s="26">
        <f>G196</f>
        <v>0</v>
      </c>
      <c r="H195" s="26">
        <f t="shared" si="87"/>
        <v>0</v>
      </c>
      <c r="I195" s="26">
        <f t="shared" si="87"/>
        <v>0</v>
      </c>
    </row>
    <row r="196" spans="1:9" ht="45" hidden="1">
      <c r="A196" s="31" t="s">
        <v>17</v>
      </c>
      <c r="B196" s="25">
        <v>200</v>
      </c>
      <c r="C196" s="24" t="s">
        <v>70</v>
      </c>
      <c r="D196" s="24" t="s">
        <v>68</v>
      </c>
      <c r="E196" s="25" t="s">
        <v>130</v>
      </c>
      <c r="F196" s="25">
        <v>240</v>
      </c>
      <c r="G196" s="26"/>
      <c r="H196" s="26"/>
      <c r="I196" s="26"/>
    </row>
    <row r="197" spans="1:9" ht="45">
      <c r="A197" s="36" t="s">
        <v>57</v>
      </c>
      <c r="B197" s="25">
        <v>200</v>
      </c>
      <c r="C197" s="24" t="s">
        <v>70</v>
      </c>
      <c r="D197" s="24" t="s">
        <v>68</v>
      </c>
      <c r="E197" s="34" t="s">
        <v>255</v>
      </c>
      <c r="F197" s="25">
        <v>600</v>
      </c>
      <c r="G197" s="26">
        <f>G198</f>
        <v>2153.4</v>
      </c>
      <c r="H197" s="26">
        <f t="shared" ref="H197:I197" si="89">H198</f>
        <v>2153.4</v>
      </c>
      <c r="I197" s="26">
        <f t="shared" si="89"/>
        <v>1987.6</v>
      </c>
    </row>
    <row r="198" spans="1:9">
      <c r="A198" s="36" t="s">
        <v>58</v>
      </c>
      <c r="B198" s="25">
        <v>200</v>
      </c>
      <c r="C198" s="24" t="s">
        <v>70</v>
      </c>
      <c r="D198" s="24" t="s">
        <v>68</v>
      </c>
      <c r="E198" s="34" t="s">
        <v>255</v>
      </c>
      <c r="F198" s="25">
        <v>610</v>
      </c>
      <c r="G198" s="26">
        <v>2153.4</v>
      </c>
      <c r="H198" s="26">
        <v>2153.4</v>
      </c>
      <c r="I198" s="26">
        <v>1987.6</v>
      </c>
    </row>
    <row r="199" spans="1:9" ht="45">
      <c r="A199" s="31" t="s">
        <v>131</v>
      </c>
      <c r="B199" s="25">
        <v>200</v>
      </c>
      <c r="C199" s="24" t="s">
        <v>70</v>
      </c>
      <c r="D199" s="24" t="s">
        <v>68</v>
      </c>
      <c r="E199" s="25" t="s">
        <v>49</v>
      </c>
      <c r="F199" s="25"/>
      <c r="G199" s="26">
        <f>G200</f>
        <v>1004.1999999999999</v>
      </c>
      <c r="H199" s="26">
        <f t="shared" ref="H199:I199" si="90">H200</f>
        <v>135.4</v>
      </c>
      <c r="I199" s="26">
        <f t="shared" si="90"/>
        <v>35.4</v>
      </c>
    </row>
    <row r="200" spans="1:9" ht="30">
      <c r="A200" s="31" t="s">
        <v>132</v>
      </c>
      <c r="B200" s="25">
        <v>200</v>
      </c>
      <c r="C200" s="24" t="s">
        <v>70</v>
      </c>
      <c r="D200" s="24" t="s">
        <v>68</v>
      </c>
      <c r="E200" s="25" t="s">
        <v>50</v>
      </c>
      <c r="F200" s="25"/>
      <c r="G200" s="26">
        <f>G201+G204</f>
        <v>1004.1999999999999</v>
      </c>
      <c r="H200" s="26">
        <f t="shared" ref="H200:I200" si="91">H201+H204</f>
        <v>135.4</v>
      </c>
      <c r="I200" s="26">
        <f t="shared" si="91"/>
        <v>35.4</v>
      </c>
    </row>
    <row r="201" spans="1:9" ht="30">
      <c r="A201" s="32" t="s">
        <v>254</v>
      </c>
      <c r="B201" s="34">
        <v>200</v>
      </c>
      <c r="C201" s="33" t="s">
        <v>70</v>
      </c>
      <c r="D201" s="33" t="s">
        <v>68</v>
      </c>
      <c r="E201" s="34" t="s">
        <v>253</v>
      </c>
      <c r="F201" s="25"/>
      <c r="G201" s="26">
        <f>G202</f>
        <v>35.4</v>
      </c>
      <c r="H201" s="26">
        <f t="shared" ref="H201:I201" si="92">H202</f>
        <v>35.4</v>
      </c>
      <c r="I201" s="26">
        <f t="shared" si="92"/>
        <v>35.4</v>
      </c>
    </row>
    <row r="202" spans="1:9" s="55" customFormat="1" ht="30">
      <c r="A202" s="32" t="s">
        <v>32</v>
      </c>
      <c r="B202" s="34">
        <v>200</v>
      </c>
      <c r="C202" s="33" t="s">
        <v>70</v>
      </c>
      <c r="D202" s="33" t="s">
        <v>68</v>
      </c>
      <c r="E202" s="34" t="s">
        <v>253</v>
      </c>
      <c r="F202" s="25">
        <v>200</v>
      </c>
      <c r="G202" s="37">
        <f>G203</f>
        <v>35.4</v>
      </c>
      <c r="H202" s="37">
        <f t="shared" ref="H202:I202" si="93">H203</f>
        <v>35.4</v>
      </c>
      <c r="I202" s="37">
        <f t="shared" si="93"/>
        <v>35.4</v>
      </c>
    </row>
    <row r="203" spans="1:9" s="55" customFormat="1" ht="45">
      <c r="A203" s="32" t="s">
        <v>17</v>
      </c>
      <c r="B203" s="34">
        <v>200</v>
      </c>
      <c r="C203" s="33" t="s">
        <v>70</v>
      </c>
      <c r="D203" s="33" t="s">
        <v>68</v>
      </c>
      <c r="E203" s="34" t="s">
        <v>253</v>
      </c>
      <c r="F203" s="25">
        <v>240</v>
      </c>
      <c r="G203" s="37">
        <v>35.4</v>
      </c>
      <c r="H203" s="37">
        <v>35.4</v>
      </c>
      <c r="I203" s="37">
        <v>35.4</v>
      </c>
    </row>
    <row r="204" spans="1:9" s="55" customFormat="1" ht="30">
      <c r="A204" s="32" t="s">
        <v>246</v>
      </c>
      <c r="B204" s="34">
        <v>200</v>
      </c>
      <c r="C204" s="33" t="s">
        <v>70</v>
      </c>
      <c r="D204" s="33" t="s">
        <v>68</v>
      </c>
      <c r="E204" s="34" t="s">
        <v>252</v>
      </c>
      <c r="F204" s="25"/>
      <c r="G204" s="37">
        <f>G205</f>
        <v>968.8</v>
      </c>
      <c r="H204" s="37">
        <f t="shared" ref="H204:I204" si="94">H205</f>
        <v>100</v>
      </c>
      <c r="I204" s="37">
        <f t="shared" si="94"/>
        <v>0</v>
      </c>
    </row>
    <row r="205" spans="1:9" s="55" customFormat="1" ht="45">
      <c r="A205" s="32" t="s">
        <v>57</v>
      </c>
      <c r="B205" s="34">
        <v>200</v>
      </c>
      <c r="C205" s="33" t="s">
        <v>70</v>
      </c>
      <c r="D205" s="33" t="s">
        <v>68</v>
      </c>
      <c r="E205" s="34" t="s">
        <v>252</v>
      </c>
      <c r="F205" s="25">
        <v>600</v>
      </c>
      <c r="G205" s="37">
        <f>G206</f>
        <v>968.8</v>
      </c>
      <c r="H205" s="37">
        <f t="shared" ref="H205:I205" si="95">H206</f>
        <v>100</v>
      </c>
      <c r="I205" s="37">
        <f t="shared" si="95"/>
        <v>0</v>
      </c>
    </row>
    <row r="206" spans="1:9" s="55" customFormat="1">
      <c r="A206" s="32" t="s">
        <v>58</v>
      </c>
      <c r="B206" s="34">
        <v>200</v>
      </c>
      <c r="C206" s="33" t="s">
        <v>70</v>
      </c>
      <c r="D206" s="33" t="s">
        <v>68</v>
      </c>
      <c r="E206" s="34" t="s">
        <v>252</v>
      </c>
      <c r="F206" s="25">
        <v>610</v>
      </c>
      <c r="G206" s="37">
        <v>968.8</v>
      </c>
      <c r="H206" s="37">
        <v>100</v>
      </c>
      <c r="I206" s="37"/>
    </row>
    <row r="207" spans="1:9" ht="45">
      <c r="A207" s="32" t="s">
        <v>133</v>
      </c>
      <c r="B207" s="34">
        <v>200</v>
      </c>
      <c r="C207" s="33" t="s">
        <v>70</v>
      </c>
      <c r="D207" s="33" t="s">
        <v>68</v>
      </c>
      <c r="E207" s="34" t="s">
        <v>51</v>
      </c>
      <c r="F207" s="25"/>
      <c r="G207" s="26">
        <f>G208</f>
        <v>500</v>
      </c>
      <c r="H207" s="26">
        <f t="shared" ref="H207:I209" si="96">H208</f>
        <v>0</v>
      </c>
      <c r="I207" s="26">
        <f t="shared" si="96"/>
        <v>0</v>
      </c>
    </row>
    <row r="208" spans="1:9" ht="30">
      <c r="A208" s="32" t="s">
        <v>134</v>
      </c>
      <c r="B208" s="34">
        <v>200</v>
      </c>
      <c r="C208" s="33" t="s">
        <v>70</v>
      </c>
      <c r="D208" s="33" t="s">
        <v>68</v>
      </c>
      <c r="E208" s="34" t="s">
        <v>52</v>
      </c>
      <c r="F208" s="25"/>
      <c r="G208" s="26">
        <f>G209</f>
        <v>500</v>
      </c>
      <c r="H208" s="26">
        <f t="shared" si="96"/>
        <v>0</v>
      </c>
      <c r="I208" s="26">
        <f t="shared" si="96"/>
        <v>0</v>
      </c>
    </row>
    <row r="209" spans="1:9" ht="30">
      <c r="A209" s="32" t="s">
        <v>246</v>
      </c>
      <c r="B209" s="34">
        <v>200</v>
      </c>
      <c r="C209" s="33" t="s">
        <v>70</v>
      </c>
      <c r="D209" s="33" t="s">
        <v>68</v>
      </c>
      <c r="E209" s="34" t="s">
        <v>251</v>
      </c>
      <c r="F209" s="25"/>
      <c r="G209" s="26">
        <f>G210</f>
        <v>500</v>
      </c>
      <c r="H209" s="26">
        <f t="shared" si="96"/>
        <v>0</v>
      </c>
      <c r="I209" s="26">
        <f t="shared" si="96"/>
        <v>0</v>
      </c>
    </row>
    <row r="210" spans="1:9" s="55" customFormat="1" ht="45">
      <c r="A210" s="32" t="s">
        <v>57</v>
      </c>
      <c r="B210" s="34">
        <v>200</v>
      </c>
      <c r="C210" s="33" t="s">
        <v>70</v>
      </c>
      <c r="D210" s="33" t="s">
        <v>68</v>
      </c>
      <c r="E210" s="34" t="s">
        <v>251</v>
      </c>
      <c r="F210" s="25">
        <v>600</v>
      </c>
      <c r="G210" s="37">
        <f>G211</f>
        <v>500</v>
      </c>
      <c r="H210" s="37">
        <f t="shared" ref="H210:I210" si="97">H211</f>
        <v>0</v>
      </c>
      <c r="I210" s="37">
        <f t="shared" si="97"/>
        <v>0</v>
      </c>
    </row>
    <row r="211" spans="1:9" s="55" customFormat="1">
      <c r="A211" s="32" t="s">
        <v>58</v>
      </c>
      <c r="B211" s="34">
        <v>200</v>
      </c>
      <c r="C211" s="33" t="s">
        <v>70</v>
      </c>
      <c r="D211" s="33" t="s">
        <v>68</v>
      </c>
      <c r="E211" s="34" t="s">
        <v>251</v>
      </c>
      <c r="F211" s="25">
        <v>610</v>
      </c>
      <c r="G211" s="37">
        <v>500</v>
      </c>
      <c r="H211" s="37"/>
      <c r="I211" s="37"/>
    </row>
    <row r="212" spans="1:9" s="55" customFormat="1" ht="24" hidden="1" customHeight="1">
      <c r="A212" s="36" t="s">
        <v>24</v>
      </c>
      <c r="B212" s="25">
        <v>200</v>
      </c>
      <c r="C212" s="24" t="s">
        <v>70</v>
      </c>
      <c r="D212" s="24" t="s">
        <v>68</v>
      </c>
      <c r="E212" s="25" t="s">
        <v>97</v>
      </c>
      <c r="F212" s="25"/>
      <c r="G212" s="37">
        <f>G213</f>
        <v>0</v>
      </c>
      <c r="H212" s="37">
        <f t="shared" ref="H212:I212" si="98">H213</f>
        <v>0</v>
      </c>
      <c r="I212" s="37">
        <f t="shared" si="98"/>
        <v>0</v>
      </c>
    </row>
    <row r="213" spans="1:9" s="55" customFormat="1" ht="27" hidden="1" customHeight="1">
      <c r="A213" s="36" t="s">
        <v>98</v>
      </c>
      <c r="B213" s="25">
        <v>200</v>
      </c>
      <c r="C213" s="24" t="s">
        <v>70</v>
      </c>
      <c r="D213" s="24" t="s">
        <v>68</v>
      </c>
      <c r="E213" s="25" t="s">
        <v>99</v>
      </c>
      <c r="F213" s="25"/>
      <c r="G213" s="37">
        <f>G214+G217+G220</f>
        <v>0</v>
      </c>
      <c r="H213" s="37">
        <f t="shared" ref="H213:I213" si="99">H214+H217+H220</f>
        <v>0</v>
      </c>
      <c r="I213" s="37">
        <f t="shared" si="99"/>
        <v>0</v>
      </c>
    </row>
    <row r="214" spans="1:9" s="40" customFormat="1" ht="90" hidden="1">
      <c r="A214" s="83" t="s">
        <v>222</v>
      </c>
      <c r="B214" s="84">
        <v>200</v>
      </c>
      <c r="C214" s="85" t="s">
        <v>70</v>
      </c>
      <c r="D214" s="85" t="s">
        <v>68</v>
      </c>
      <c r="E214" s="84" t="s">
        <v>223</v>
      </c>
      <c r="F214" s="84"/>
      <c r="G214" s="86">
        <f>G215</f>
        <v>0</v>
      </c>
      <c r="H214" s="86">
        <f t="shared" ref="H214:I215" si="100">H215</f>
        <v>0</v>
      </c>
      <c r="I214" s="86">
        <f t="shared" si="100"/>
        <v>0</v>
      </c>
    </row>
    <row r="215" spans="1:9" s="40" customFormat="1" ht="30" hidden="1">
      <c r="A215" s="83" t="s">
        <v>32</v>
      </c>
      <c r="B215" s="84">
        <v>200</v>
      </c>
      <c r="C215" s="85" t="s">
        <v>70</v>
      </c>
      <c r="D215" s="85" t="s">
        <v>68</v>
      </c>
      <c r="E215" s="84" t="s">
        <v>223</v>
      </c>
      <c r="F215" s="84">
        <v>200</v>
      </c>
      <c r="G215" s="86">
        <f>G216</f>
        <v>0</v>
      </c>
      <c r="H215" s="86">
        <f t="shared" si="100"/>
        <v>0</v>
      </c>
      <c r="I215" s="86">
        <f t="shared" si="100"/>
        <v>0</v>
      </c>
    </row>
    <row r="216" spans="1:9" s="40" customFormat="1" ht="45" hidden="1">
      <c r="A216" s="83" t="s">
        <v>17</v>
      </c>
      <c r="B216" s="84">
        <v>200</v>
      </c>
      <c r="C216" s="85" t="s">
        <v>70</v>
      </c>
      <c r="D216" s="85" t="s">
        <v>68</v>
      </c>
      <c r="E216" s="84" t="s">
        <v>223</v>
      </c>
      <c r="F216" s="84">
        <v>240</v>
      </c>
      <c r="G216" s="86"/>
      <c r="H216" s="86"/>
      <c r="I216" s="86"/>
    </row>
    <row r="217" spans="1:9" s="40" customFormat="1" ht="76.5" hidden="1" customHeight="1">
      <c r="A217" s="83" t="s">
        <v>224</v>
      </c>
      <c r="B217" s="84">
        <v>200</v>
      </c>
      <c r="C217" s="85" t="s">
        <v>70</v>
      </c>
      <c r="D217" s="85" t="s">
        <v>68</v>
      </c>
      <c r="E217" s="84" t="s">
        <v>225</v>
      </c>
      <c r="F217" s="84"/>
      <c r="G217" s="86">
        <f>G218</f>
        <v>0</v>
      </c>
      <c r="H217" s="86">
        <f t="shared" ref="H217:I218" si="101">H218</f>
        <v>0</v>
      </c>
      <c r="I217" s="86">
        <f t="shared" si="101"/>
        <v>0</v>
      </c>
    </row>
    <row r="218" spans="1:9" s="40" customFormat="1" ht="30" hidden="1">
      <c r="A218" s="83" t="s">
        <v>32</v>
      </c>
      <c r="B218" s="84">
        <v>200</v>
      </c>
      <c r="C218" s="85" t="s">
        <v>70</v>
      </c>
      <c r="D218" s="85" t="s">
        <v>68</v>
      </c>
      <c r="E218" s="84" t="s">
        <v>225</v>
      </c>
      <c r="F218" s="84">
        <v>200</v>
      </c>
      <c r="G218" s="86">
        <f>G219</f>
        <v>0</v>
      </c>
      <c r="H218" s="86">
        <f t="shared" si="101"/>
        <v>0</v>
      </c>
      <c r="I218" s="86">
        <f t="shared" si="101"/>
        <v>0</v>
      </c>
    </row>
    <row r="219" spans="1:9" s="40" customFormat="1" ht="45" hidden="1">
      <c r="A219" s="83" t="s">
        <v>17</v>
      </c>
      <c r="B219" s="84">
        <v>200</v>
      </c>
      <c r="C219" s="85" t="s">
        <v>70</v>
      </c>
      <c r="D219" s="85" t="s">
        <v>68</v>
      </c>
      <c r="E219" s="84" t="s">
        <v>225</v>
      </c>
      <c r="F219" s="84">
        <v>240</v>
      </c>
      <c r="G219" s="86"/>
      <c r="H219" s="86"/>
      <c r="I219" s="86"/>
    </row>
    <row r="220" spans="1:9" s="40" customFormat="1" ht="75.75" hidden="1" customHeight="1">
      <c r="A220" s="83" t="s">
        <v>226</v>
      </c>
      <c r="B220" s="84">
        <v>200</v>
      </c>
      <c r="C220" s="85" t="s">
        <v>70</v>
      </c>
      <c r="D220" s="85" t="s">
        <v>68</v>
      </c>
      <c r="E220" s="84" t="s">
        <v>227</v>
      </c>
      <c r="F220" s="84"/>
      <c r="G220" s="86">
        <f>G221</f>
        <v>0</v>
      </c>
      <c r="H220" s="86">
        <f t="shared" ref="H220:I221" si="102">H221</f>
        <v>0</v>
      </c>
      <c r="I220" s="86">
        <f t="shared" si="102"/>
        <v>0</v>
      </c>
    </row>
    <row r="221" spans="1:9" s="40" customFormat="1" ht="30" hidden="1">
      <c r="A221" s="83" t="s">
        <v>32</v>
      </c>
      <c r="B221" s="84">
        <v>200</v>
      </c>
      <c r="C221" s="85" t="s">
        <v>70</v>
      </c>
      <c r="D221" s="85" t="s">
        <v>68</v>
      </c>
      <c r="E221" s="84" t="s">
        <v>227</v>
      </c>
      <c r="F221" s="84">
        <v>200</v>
      </c>
      <c r="G221" s="86">
        <f>G222</f>
        <v>0</v>
      </c>
      <c r="H221" s="86">
        <f t="shared" si="102"/>
        <v>0</v>
      </c>
      <c r="I221" s="86">
        <f t="shared" si="102"/>
        <v>0</v>
      </c>
    </row>
    <row r="222" spans="1:9" s="40" customFormat="1" ht="45" hidden="1">
      <c r="A222" s="83" t="s">
        <v>17</v>
      </c>
      <c r="B222" s="84">
        <v>200</v>
      </c>
      <c r="C222" s="85" t="s">
        <v>70</v>
      </c>
      <c r="D222" s="85" t="s">
        <v>68</v>
      </c>
      <c r="E222" s="84" t="s">
        <v>227</v>
      </c>
      <c r="F222" s="84">
        <v>240</v>
      </c>
      <c r="G222" s="86"/>
      <c r="H222" s="86"/>
      <c r="I222" s="86"/>
    </row>
    <row r="223" spans="1:9" ht="14.65" customHeight="1">
      <c r="A223" s="27" t="s">
        <v>81</v>
      </c>
      <c r="B223" s="29">
        <v>200</v>
      </c>
      <c r="C223" s="28" t="s">
        <v>72</v>
      </c>
      <c r="D223" s="28"/>
      <c r="E223" s="29"/>
      <c r="F223" s="29"/>
      <c r="G223" s="30">
        <f>G224</f>
        <v>17288.8</v>
      </c>
      <c r="H223" s="30">
        <f t="shared" ref="H223:I223" si="103">H224</f>
        <v>16903.900000000001</v>
      </c>
      <c r="I223" s="30">
        <f t="shared" si="103"/>
        <v>16903.900000000001</v>
      </c>
    </row>
    <row r="224" spans="1:9" ht="24" customHeight="1">
      <c r="A224" s="62" t="s">
        <v>53</v>
      </c>
      <c r="B224" s="63">
        <v>200</v>
      </c>
      <c r="C224" s="71" t="s">
        <v>72</v>
      </c>
      <c r="D224" s="71" t="s">
        <v>66</v>
      </c>
      <c r="E224" s="63"/>
      <c r="F224" s="63"/>
      <c r="G224" s="64">
        <f>G225+G248</f>
        <v>17288.8</v>
      </c>
      <c r="H224" s="64">
        <f t="shared" ref="H224:I224" si="104">H225+H248</f>
        <v>16903.900000000001</v>
      </c>
      <c r="I224" s="64">
        <f t="shared" si="104"/>
        <v>16903.900000000001</v>
      </c>
    </row>
    <row r="225" spans="1:9" s="57" customFormat="1" ht="45">
      <c r="A225" s="32" t="s">
        <v>175</v>
      </c>
      <c r="B225" s="34">
        <v>200</v>
      </c>
      <c r="C225" s="33" t="s">
        <v>72</v>
      </c>
      <c r="D225" s="33" t="s">
        <v>66</v>
      </c>
      <c r="E225" s="34" t="s">
        <v>54</v>
      </c>
      <c r="F225" s="34"/>
      <c r="G225" s="35">
        <f>G226</f>
        <v>17288.8</v>
      </c>
      <c r="H225" s="35">
        <f t="shared" ref="H225:I225" si="105">H226</f>
        <v>16903.900000000001</v>
      </c>
      <c r="I225" s="35">
        <f t="shared" si="105"/>
        <v>16903.900000000001</v>
      </c>
    </row>
    <row r="226" spans="1:9" ht="30">
      <c r="A226" s="31" t="s">
        <v>136</v>
      </c>
      <c r="B226" s="25">
        <v>200</v>
      </c>
      <c r="C226" s="24" t="s">
        <v>72</v>
      </c>
      <c r="D226" s="24" t="s">
        <v>66</v>
      </c>
      <c r="E226" s="25" t="s">
        <v>55</v>
      </c>
      <c r="F226" s="25"/>
      <c r="G226" s="26">
        <f>G227+G231+G241+G235</f>
        <v>17288.8</v>
      </c>
      <c r="H226" s="26">
        <f>H227+H231+H241+H235</f>
        <v>16903.900000000001</v>
      </c>
      <c r="I226" s="26">
        <f>I227+I231+I241+I235</f>
        <v>16903.900000000001</v>
      </c>
    </row>
    <row r="227" spans="1:9" ht="45" customHeight="1">
      <c r="A227" s="31" t="s">
        <v>137</v>
      </c>
      <c r="B227" s="25">
        <v>200</v>
      </c>
      <c r="C227" s="24" t="s">
        <v>72</v>
      </c>
      <c r="D227" s="24" t="s">
        <v>66</v>
      </c>
      <c r="E227" s="25" t="s">
        <v>56</v>
      </c>
      <c r="F227" s="25"/>
      <c r="G227" s="26">
        <f>G228</f>
        <v>12252.9</v>
      </c>
      <c r="H227" s="26">
        <f t="shared" ref="H227:I229" si="106">H228</f>
        <v>12252.9</v>
      </c>
      <c r="I227" s="26">
        <f t="shared" si="106"/>
        <v>12252.9</v>
      </c>
    </row>
    <row r="228" spans="1:9" s="57" customFormat="1" ht="30">
      <c r="A228" s="32" t="s">
        <v>246</v>
      </c>
      <c r="B228" s="34">
        <v>200</v>
      </c>
      <c r="C228" s="33" t="s">
        <v>72</v>
      </c>
      <c r="D228" s="33" t="s">
        <v>66</v>
      </c>
      <c r="E228" s="34" t="s">
        <v>250</v>
      </c>
      <c r="F228" s="34"/>
      <c r="G228" s="35">
        <f>G229</f>
        <v>12252.9</v>
      </c>
      <c r="H228" s="35">
        <f t="shared" si="106"/>
        <v>12252.9</v>
      </c>
      <c r="I228" s="35">
        <f t="shared" si="106"/>
        <v>12252.9</v>
      </c>
    </row>
    <row r="229" spans="1:9" ht="45">
      <c r="A229" s="31" t="s">
        <v>57</v>
      </c>
      <c r="B229" s="25">
        <v>200</v>
      </c>
      <c r="C229" s="24" t="s">
        <v>72</v>
      </c>
      <c r="D229" s="24" t="s">
        <v>66</v>
      </c>
      <c r="E229" s="34" t="s">
        <v>250</v>
      </c>
      <c r="F229" s="25">
        <v>600</v>
      </c>
      <c r="G229" s="26">
        <f>G230</f>
        <v>12252.9</v>
      </c>
      <c r="H229" s="26">
        <f t="shared" si="106"/>
        <v>12252.9</v>
      </c>
      <c r="I229" s="26">
        <f t="shared" si="106"/>
        <v>12252.9</v>
      </c>
    </row>
    <row r="230" spans="1:9">
      <c r="A230" s="31" t="s">
        <v>58</v>
      </c>
      <c r="B230" s="25">
        <v>200</v>
      </c>
      <c r="C230" s="24" t="s">
        <v>72</v>
      </c>
      <c r="D230" s="24" t="s">
        <v>66</v>
      </c>
      <c r="E230" s="34" t="s">
        <v>250</v>
      </c>
      <c r="F230" s="25">
        <v>610</v>
      </c>
      <c r="G230" s="26">
        <v>12252.9</v>
      </c>
      <c r="H230" s="26">
        <v>12252.9</v>
      </c>
      <c r="I230" s="26">
        <v>12252.9</v>
      </c>
    </row>
    <row r="231" spans="1:9" ht="30">
      <c r="A231" s="31" t="s">
        <v>187</v>
      </c>
      <c r="B231" s="25">
        <v>200</v>
      </c>
      <c r="C231" s="24" t="s">
        <v>72</v>
      </c>
      <c r="D231" s="24" t="s">
        <v>66</v>
      </c>
      <c r="E231" s="34" t="s">
        <v>59</v>
      </c>
      <c r="F231" s="25"/>
      <c r="G231" s="26">
        <f>G232</f>
        <v>384.9</v>
      </c>
      <c r="H231" s="26">
        <f t="shared" ref="H231:I231" si="107">H232</f>
        <v>0</v>
      </c>
      <c r="I231" s="26">
        <f t="shared" si="107"/>
        <v>0</v>
      </c>
    </row>
    <row r="232" spans="1:9" s="57" customFormat="1" ht="30">
      <c r="A232" s="32" t="s">
        <v>249</v>
      </c>
      <c r="B232" s="34">
        <v>200</v>
      </c>
      <c r="C232" s="33" t="s">
        <v>72</v>
      </c>
      <c r="D232" s="33" t="s">
        <v>66</v>
      </c>
      <c r="E232" s="34" t="s">
        <v>248</v>
      </c>
      <c r="F232" s="34"/>
      <c r="G232" s="35">
        <f>G233</f>
        <v>384.9</v>
      </c>
      <c r="H232" s="35">
        <f t="shared" ref="H232:I233" si="108">H233</f>
        <v>0</v>
      </c>
      <c r="I232" s="35">
        <f t="shared" si="108"/>
        <v>0</v>
      </c>
    </row>
    <row r="233" spans="1:9" s="57" customFormat="1" ht="45">
      <c r="A233" s="36" t="s">
        <v>57</v>
      </c>
      <c r="B233" s="25">
        <v>200</v>
      </c>
      <c r="C233" s="24" t="s">
        <v>72</v>
      </c>
      <c r="D233" s="24" t="s">
        <v>66</v>
      </c>
      <c r="E233" s="34" t="s">
        <v>248</v>
      </c>
      <c r="F233" s="25">
        <v>600</v>
      </c>
      <c r="G233" s="37">
        <f>G234</f>
        <v>384.9</v>
      </c>
      <c r="H233" s="37">
        <f t="shared" si="108"/>
        <v>0</v>
      </c>
      <c r="I233" s="37">
        <f t="shared" si="108"/>
        <v>0</v>
      </c>
    </row>
    <row r="234" spans="1:9">
      <c r="A234" s="36" t="s">
        <v>58</v>
      </c>
      <c r="B234" s="25">
        <v>200</v>
      </c>
      <c r="C234" s="24" t="s">
        <v>72</v>
      </c>
      <c r="D234" s="24" t="s">
        <v>66</v>
      </c>
      <c r="E234" s="34" t="s">
        <v>248</v>
      </c>
      <c r="F234" s="25">
        <v>610</v>
      </c>
      <c r="G234" s="37">
        <v>384.9</v>
      </c>
      <c r="H234" s="37">
        <v>0</v>
      </c>
      <c r="I234" s="37">
        <v>0</v>
      </c>
    </row>
    <row r="235" spans="1:9" ht="82.5" hidden="1" customHeight="1">
      <c r="A235" s="31" t="s">
        <v>229</v>
      </c>
      <c r="B235" s="25">
        <v>200</v>
      </c>
      <c r="C235" s="24" t="s">
        <v>72</v>
      </c>
      <c r="D235" s="24" t="s">
        <v>66</v>
      </c>
      <c r="E235" s="25" t="s">
        <v>228</v>
      </c>
      <c r="F235" s="25"/>
      <c r="G235" s="26">
        <f>G236</f>
        <v>0</v>
      </c>
      <c r="H235" s="26">
        <f t="shared" ref="H235:I239" si="109">H236</f>
        <v>0</v>
      </c>
      <c r="I235" s="26">
        <f t="shared" si="109"/>
        <v>0</v>
      </c>
    </row>
    <row r="236" spans="1:9" ht="45" hidden="1">
      <c r="A236" s="36" t="s">
        <v>216</v>
      </c>
      <c r="B236" s="25">
        <v>200</v>
      </c>
      <c r="C236" s="24" t="s">
        <v>72</v>
      </c>
      <c r="D236" s="24" t="s">
        <v>66</v>
      </c>
      <c r="E236" s="25" t="s">
        <v>228</v>
      </c>
      <c r="F236" s="25"/>
      <c r="G236" s="37">
        <f>G237+G239</f>
        <v>0</v>
      </c>
      <c r="H236" s="37">
        <f>H239</f>
        <v>0</v>
      </c>
      <c r="I236" s="37">
        <f>I239</f>
        <v>0</v>
      </c>
    </row>
    <row r="237" spans="1:9" s="55" customFormat="1" ht="30" hidden="1">
      <c r="A237" s="36" t="s">
        <v>32</v>
      </c>
      <c r="B237" s="25">
        <v>200</v>
      </c>
      <c r="C237" s="24" t="s">
        <v>72</v>
      </c>
      <c r="D237" s="24" t="s">
        <v>66</v>
      </c>
      <c r="E237" s="25" t="s">
        <v>228</v>
      </c>
      <c r="F237" s="25">
        <v>200</v>
      </c>
      <c r="G237" s="37">
        <f>G238</f>
        <v>0</v>
      </c>
      <c r="H237" s="37">
        <f t="shared" ref="H237:I237" si="110">H238</f>
        <v>0</v>
      </c>
      <c r="I237" s="37">
        <f t="shared" si="110"/>
        <v>0</v>
      </c>
    </row>
    <row r="238" spans="1:9" s="55" customFormat="1" ht="45" hidden="1">
      <c r="A238" s="36" t="s">
        <v>17</v>
      </c>
      <c r="B238" s="25">
        <v>200</v>
      </c>
      <c r="C238" s="24" t="s">
        <v>72</v>
      </c>
      <c r="D238" s="24" t="s">
        <v>66</v>
      </c>
      <c r="E238" s="25" t="s">
        <v>228</v>
      </c>
      <c r="F238" s="25">
        <v>240</v>
      </c>
      <c r="G238" s="37"/>
      <c r="H238" s="37"/>
      <c r="I238" s="37"/>
    </row>
    <row r="239" spans="1:9" s="57" customFormat="1" ht="45" hidden="1">
      <c r="A239" s="36" t="s">
        <v>57</v>
      </c>
      <c r="B239" s="25">
        <v>200</v>
      </c>
      <c r="C239" s="24" t="s">
        <v>72</v>
      </c>
      <c r="D239" s="24" t="s">
        <v>66</v>
      </c>
      <c r="E239" s="25" t="s">
        <v>228</v>
      </c>
      <c r="F239" s="25">
        <v>600</v>
      </c>
      <c r="G239" s="37">
        <f>G240</f>
        <v>0</v>
      </c>
      <c r="H239" s="37">
        <f t="shared" si="109"/>
        <v>0</v>
      </c>
      <c r="I239" s="37">
        <f t="shared" si="109"/>
        <v>0</v>
      </c>
    </row>
    <row r="240" spans="1:9" hidden="1">
      <c r="A240" s="36" t="s">
        <v>58</v>
      </c>
      <c r="B240" s="25">
        <v>200</v>
      </c>
      <c r="C240" s="24" t="s">
        <v>72</v>
      </c>
      <c r="D240" s="24" t="s">
        <v>66</v>
      </c>
      <c r="E240" s="25" t="s">
        <v>228</v>
      </c>
      <c r="F240" s="25">
        <v>610</v>
      </c>
      <c r="G240" s="37"/>
      <c r="H240" s="37"/>
      <c r="I240" s="37"/>
    </row>
    <row r="241" spans="1:9" ht="45">
      <c r="A241" s="31" t="s">
        <v>138</v>
      </c>
      <c r="B241" s="25">
        <v>200</v>
      </c>
      <c r="C241" s="24" t="s">
        <v>72</v>
      </c>
      <c r="D241" s="24" t="s">
        <v>66</v>
      </c>
      <c r="E241" s="25" t="s">
        <v>139</v>
      </c>
      <c r="F241" s="25"/>
      <c r="G241" s="26">
        <f>G242+G245</f>
        <v>4651</v>
      </c>
      <c r="H241" s="26">
        <f t="shared" ref="H241:I241" si="111">H242+H245</f>
        <v>4651</v>
      </c>
      <c r="I241" s="26">
        <f t="shared" si="111"/>
        <v>4651</v>
      </c>
    </row>
    <row r="242" spans="1:9" ht="48.75" customHeight="1">
      <c r="A242" s="31" t="s">
        <v>185</v>
      </c>
      <c r="B242" s="25">
        <v>200</v>
      </c>
      <c r="C242" s="24" t="s">
        <v>72</v>
      </c>
      <c r="D242" s="24" t="s">
        <v>66</v>
      </c>
      <c r="E242" s="25" t="s">
        <v>157</v>
      </c>
      <c r="F242" s="25"/>
      <c r="G242" s="26">
        <f>G243</f>
        <v>4325.3999999999996</v>
      </c>
      <c r="H242" s="26">
        <f t="shared" ref="H242:I243" si="112">H243</f>
        <v>4325.3999999999996</v>
      </c>
      <c r="I242" s="26">
        <f t="shared" si="112"/>
        <v>4325.3999999999996</v>
      </c>
    </row>
    <row r="243" spans="1:9" ht="45">
      <c r="A243" s="31" t="s">
        <v>57</v>
      </c>
      <c r="B243" s="25">
        <v>200</v>
      </c>
      <c r="C243" s="24" t="s">
        <v>72</v>
      </c>
      <c r="D243" s="24" t="s">
        <v>66</v>
      </c>
      <c r="E243" s="25" t="s">
        <v>157</v>
      </c>
      <c r="F243" s="25">
        <v>600</v>
      </c>
      <c r="G243" s="26">
        <f>G244</f>
        <v>4325.3999999999996</v>
      </c>
      <c r="H243" s="26">
        <f t="shared" si="112"/>
        <v>4325.3999999999996</v>
      </c>
      <c r="I243" s="26">
        <f t="shared" si="112"/>
        <v>4325.3999999999996</v>
      </c>
    </row>
    <row r="244" spans="1:9">
      <c r="A244" s="31" t="s">
        <v>58</v>
      </c>
      <c r="B244" s="25">
        <v>200</v>
      </c>
      <c r="C244" s="24" t="s">
        <v>72</v>
      </c>
      <c r="D244" s="24" t="s">
        <v>66</v>
      </c>
      <c r="E244" s="25" t="s">
        <v>157</v>
      </c>
      <c r="F244" s="25">
        <v>610</v>
      </c>
      <c r="G244" s="26">
        <v>4325.3999999999996</v>
      </c>
      <c r="H244" s="26">
        <v>4325.3999999999996</v>
      </c>
      <c r="I244" s="26">
        <v>4325.3999999999996</v>
      </c>
    </row>
    <row r="245" spans="1:9" ht="60">
      <c r="A245" s="36" t="s">
        <v>186</v>
      </c>
      <c r="B245" s="25">
        <v>200</v>
      </c>
      <c r="C245" s="24" t="s">
        <v>72</v>
      </c>
      <c r="D245" s="24" t="s">
        <v>66</v>
      </c>
      <c r="E245" s="25" t="s">
        <v>158</v>
      </c>
      <c r="F245" s="25"/>
      <c r="G245" s="26">
        <f>G246</f>
        <v>325.60000000000002</v>
      </c>
      <c r="H245" s="26">
        <f t="shared" ref="H245:I246" si="113">H246</f>
        <v>325.60000000000002</v>
      </c>
      <c r="I245" s="26">
        <f t="shared" si="113"/>
        <v>325.60000000000002</v>
      </c>
    </row>
    <row r="246" spans="1:9" ht="45">
      <c r="A246" s="31" t="s">
        <v>57</v>
      </c>
      <c r="B246" s="25">
        <v>200</v>
      </c>
      <c r="C246" s="24" t="s">
        <v>72</v>
      </c>
      <c r="D246" s="24" t="s">
        <v>66</v>
      </c>
      <c r="E246" s="25" t="s">
        <v>158</v>
      </c>
      <c r="F246" s="25">
        <v>600</v>
      </c>
      <c r="G246" s="26">
        <f>G247</f>
        <v>325.60000000000002</v>
      </c>
      <c r="H246" s="26">
        <f t="shared" si="113"/>
        <v>325.60000000000002</v>
      </c>
      <c r="I246" s="26">
        <f t="shared" si="113"/>
        <v>325.60000000000002</v>
      </c>
    </row>
    <row r="247" spans="1:9">
      <c r="A247" s="31" t="s">
        <v>58</v>
      </c>
      <c r="B247" s="25">
        <v>200</v>
      </c>
      <c r="C247" s="24" t="s">
        <v>72</v>
      </c>
      <c r="D247" s="24" t="s">
        <v>66</v>
      </c>
      <c r="E247" s="25" t="s">
        <v>158</v>
      </c>
      <c r="F247" s="25">
        <v>610</v>
      </c>
      <c r="G247" s="26">
        <v>325.60000000000002</v>
      </c>
      <c r="H247" s="26">
        <v>325.60000000000002</v>
      </c>
      <c r="I247" s="26">
        <v>325.60000000000002</v>
      </c>
    </row>
    <row r="248" spans="1:9" s="55" customFormat="1" ht="21" hidden="1" customHeight="1">
      <c r="A248" s="36" t="s">
        <v>24</v>
      </c>
      <c r="B248" s="25">
        <v>200</v>
      </c>
      <c r="C248" s="24" t="s">
        <v>72</v>
      </c>
      <c r="D248" s="24" t="s">
        <v>66</v>
      </c>
      <c r="E248" s="25" t="s">
        <v>97</v>
      </c>
      <c r="F248" s="25"/>
      <c r="G248" s="37">
        <f>G249</f>
        <v>0</v>
      </c>
      <c r="H248" s="37">
        <f t="shared" ref="H248:I251" si="114">H249</f>
        <v>0</v>
      </c>
      <c r="I248" s="37">
        <f t="shared" si="114"/>
        <v>0</v>
      </c>
    </row>
    <row r="249" spans="1:9" s="55" customFormat="1" hidden="1">
      <c r="A249" s="36" t="s">
        <v>98</v>
      </c>
      <c r="B249" s="25">
        <v>200</v>
      </c>
      <c r="C249" s="24" t="s">
        <v>72</v>
      </c>
      <c r="D249" s="24" t="s">
        <v>66</v>
      </c>
      <c r="E249" s="25" t="s">
        <v>99</v>
      </c>
      <c r="F249" s="25"/>
      <c r="G249" s="37">
        <f>G250</f>
        <v>0</v>
      </c>
      <c r="H249" s="37">
        <f t="shared" si="114"/>
        <v>0</v>
      </c>
      <c r="I249" s="37">
        <f t="shared" si="114"/>
        <v>0</v>
      </c>
    </row>
    <row r="250" spans="1:9" s="55" customFormat="1" ht="30" hidden="1">
      <c r="A250" s="36" t="s">
        <v>234</v>
      </c>
      <c r="B250" s="25">
        <v>200</v>
      </c>
      <c r="C250" s="24" t="s">
        <v>72</v>
      </c>
      <c r="D250" s="24" t="s">
        <v>66</v>
      </c>
      <c r="E250" s="25" t="s">
        <v>235</v>
      </c>
      <c r="F250" s="25"/>
      <c r="G250" s="37">
        <f>G251</f>
        <v>0</v>
      </c>
      <c r="H250" s="37">
        <f t="shared" si="114"/>
        <v>0</v>
      </c>
      <c r="I250" s="37">
        <f t="shared" si="114"/>
        <v>0</v>
      </c>
    </row>
    <row r="251" spans="1:9" s="55" customFormat="1" ht="45" hidden="1">
      <c r="A251" s="36" t="s">
        <v>57</v>
      </c>
      <c r="B251" s="25">
        <v>200</v>
      </c>
      <c r="C251" s="24" t="s">
        <v>72</v>
      </c>
      <c r="D251" s="24" t="s">
        <v>66</v>
      </c>
      <c r="E251" s="25" t="s">
        <v>235</v>
      </c>
      <c r="F251" s="25">
        <v>600</v>
      </c>
      <c r="G251" s="37">
        <f>G252</f>
        <v>0</v>
      </c>
      <c r="H251" s="37">
        <f t="shared" si="114"/>
        <v>0</v>
      </c>
      <c r="I251" s="37">
        <f t="shared" si="114"/>
        <v>0</v>
      </c>
    </row>
    <row r="252" spans="1:9" s="55" customFormat="1" hidden="1">
      <c r="A252" s="36" t="s">
        <v>58</v>
      </c>
      <c r="B252" s="25">
        <v>200</v>
      </c>
      <c r="C252" s="24" t="s">
        <v>72</v>
      </c>
      <c r="D252" s="24" t="s">
        <v>66</v>
      </c>
      <c r="E252" s="25" t="s">
        <v>235</v>
      </c>
      <c r="F252" s="25">
        <v>610</v>
      </c>
      <c r="G252" s="37"/>
      <c r="H252" s="37"/>
      <c r="I252" s="37"/>
    </row>
    <row r="253" spans="1:9" ht="15.75">
      <c r="A253" s="38" t="s">
        <v>82</v>
      </c>
      <c r="B253" s="29">
        <v>200</v>
      </c>
      <c r="C253" s="28" t="s">
        <v>83</v>
      </c>
      <c r="D253" s="28"/>
      <c r="E253" s="29"/>
      <c r="F253" s="29"/>
      <c r="G253" s="30">
        <f>G254+G260</f>
        <v>96.399999999999991</v>
      </c>
      <c r="H253" s="30">
        <f t="shared" ref="H253:I253" si="115">H254+H260</f>
        <v>95.8</v>
      </c>
      <c r="I253" s="30">
        <f t="shared" si="115"/>
        <v>95.8</v>
      </c>
    </row>
    <row r="254" spans="1:9" ht="26.25" customHeight="1">
      <c r="A254" s="62" t="s">
        <v>84</v>
      </c>
      <c r="B254" s="63">
        <v>200</v>
      </c>
      <c r="C254" s="71" t="s">
        <v>83</v>
      </c>
      <c r="D254" s="71" t="s">
        <v>66</v>
      </c>
      <c r="E254" s="63"/>
      <c r="F254" s="72"/>
      <c r="G254" s="64">
        <f>G255</f>
        <v>95.8</v>
      </c>
      <c r="H254" s="64">
        <f t="shared" ref="H254:I258" si="116">H255</f>
        <v>95.8</v>
      </c>
      <c r="I254" s="64">
        <f t="shared" si="116"/>
        <v>95.8</v>
      </c>
    </row>
    <row r="255" spans="1:9" ht="30">
      <c r="A255" s="31" t="s">
        <v>24</v>
      </c>
      <c r="B255" s="25">
        <v>200</v>
      </c>
      <c r="C255" s="24" t="s">
        <v>83</v>
      </c>
      <c r="D255" s="24" t="s">
        <v>66</v>
      </c>
      <c r="E255" s="25" t="s">
        <v>97</v>
      </c>
      <c r="F255" s="25"/>
      <c r="G255" s="26">
        <f t="shared" ref="G255:G258" si="117">G256</f>
        <v>95.8</v>
      </c>
      <c r="H255" s="26">
        <f t="shared" si="116"/>
        <v>95.8</v>
      </c>
      <c r="I255" s="26">
        <f t="shared" si="116"/>
        <v>95.8</v>
      </c>
    </row>
    <row r="256" spans="1:9">
      <c r="A256" s="31" t="s">
        <v>98</v>
      </c>
      <c r="B256" s="25">
        <v>200</v>
      </c>
      <c r="C256" s="24" t="s">
        <v>83</v>
      </c>
      <c r="D256" s="24" t="s">
        <v>66</v>
      </c>
      <c r="E256" s="25" t="s">
        <v>99</v>
      </c>
      <c r="F256" s="25"/>
      <c r="G256" s="26">
        <f t="shared" si="117"/>
        <v>95.8</v>
      </c>
      <c r="H256" s="26">
        <f t="shared" si="116"/>
        <v>95.8</v>
      </c>
      <c r="I256" s="26">
        <f t="shared" si="116"/>
        <v>95.8</v>
      </c>
    </row>
    <row r="257" spans="1:9" ht="60">
      <c r="A257" s="31" t="s">
        <v>86</v>
      </c>
      <c r="B257" s="25">
        <v>200</v>
      </c>
      <c r="C257" s="24" t="s">
        <v>83</v>
      </c>
      <c r="D257" s="24" t="s">
        <v>66</v>
      </c>
      <c r="E257" s="25" t="s">
        <v>142</v>
      </c>
      <c r="F257" s="25"/>
      <c r="G257" s="26">
        <f t="shared" si="117"/>
        <v>95.8</v>
      </c>
      <c r="H257" s="26">
        <f t="shared" si="116"/>
        <v>95.8</v>
      </c>
      <c r="I257" s="26">
        <f t="shared" si="116"/>
        <v>95.8</v>
      </c>
    </row>
    <row r="258" spans="1:9" ht="30">
      <c r="A258" s="44" t="s">
        <v>85</v>
      </c>
      <c r="B258" s="25">
        <v>200</v>
      </c>
      <c r="C258" s="24" t="s">
        <v>83</v>
      </c>
      <c r="D258" s="24" t="s">
        <v>66</v>
      </c>
      <c r="E258" s="25" t="s">
        <v>142</v>
      </c>
      <c r="F258" s="25">
        <v>300</v>
      </c>
      <c r="G258" s="26">
        <f t="shared" si="117"/>
        <v>95.8</v>
      </c>
      <c r="H258" s="26">
        <f t="shared" si="116"/>
        <v>95.8</v>
      </c>
      <c r="I258" s="26">
        <f t="shared" si="116"/>
        <v>95.8</v>
      </c>
    </row>
    <row r="259" spans="1:9" ht="30">
      <c r="A259" s="44" t="s">
        <v>143</v>
      </c>
      <c r="B259" s="25">
        <v>200</v>
      </c>
      <c r="C259" s="24" t="s">
        <v>83</v>
      </c>
      <c r="D259" s="24" t="s">
        <v>66</v>
      </c>
      <c r="E259" s="25" t="s">
        <v>142</v>
      </c>
      <c r="F259" s="25">
        <v>310</v>
      </c>
      <c r="G259" s="26">
        <v>95.8</v>
      </c>
      <c r="H259" s="26">
        <v>95.8</v>
      </c>
      <c r="I259" s="26">
        <v>95.8</v>
      </c>
    </row>
    <row r="260" spans="1:9" ht="20.25" customHeight="1">
      <c r="A260" s="62" t="s">
        <v>199</v>
      </c>
      <c r="B260" s="63">
        <v>200</v>
      </c>
      <c r="C260" s="71" t="s">
        <v>83</v>
      </c>
      <c r="D260" s="71" t="s">
        <v>69</v>
      </c>
      <c r="E260" s="63"/>
      <c r="F260" s="72"/>
      <c r="G260" s="64">
        <f>G261</f>
        <v>0.6</v>
      </c>
      <c r="H260" s="64">
        <f t="shared" ref="H260:I264" si="118">H261</f>
        <v>0</v>
      </c>
      <c r="I260" s="64">
        <f t="shared" si="118"/>
        <v>0</v>
      </c>
    </row>
    <row r="261" spans="1:9" ht="34.35" customHeight="1">
      <c r="A261" s="31" t="s">
        <v>9</v>
      </c>
      <c r="B261" s="25">
        <v>200</v>
      </c>
      <c r="C261" s="24" t="s">
        <v>83</v>
      </c>
      <c r="D261" s="24" t="s">
        <v>69</v>
      </c>
      <c r="E261" s="25" t="s">
        <v>78</v>
      </c>
      <c r="F261" s="25"/>
      <c r="G261" s="26">
        <f>G262</f>
        <v>0.6</v>
      </c>
      <c r="H261" s="26">
        <f t="shared" si="118"/>
        <v>0</v>
      </c>
      <c r="I261" s="26">
        <f t="shared" si="118"/>
        <v>0</v>
      </c>
    </row>
    <row r="262" spans="1:9" ht="28.9" customHeight="1">
      <c r="A262" s="31" t="s">
        <v>10</v>
      </c>
      <c r="B262" s="25">
        <v>200</v>
      </c>
      <c r="C262" s="24" t="s">
        <v>83</v>
      </c>
      <c r="D262" s="24" t="s">
        <v>69</v>
      </c>
      <c r="E262" s="25" t="s">
        <v>88</v>
      </c>
      <c r="F262" s="25"/>
      <c r="G262" s="26">
        <f>G263</f>
        <v>0.6</v>
      </c>
      <c r="H262" s="26">
        <f t="shared" si="118"/>
        <v>0</v>
      </c>
      <c r="I262" s="26">
        <f t="shared" si="118"/>
        <v>0</v>
      </c>
    </row>
    <row r="263" spans="1:9" ht="30.6" customHeight="1">
      <c r="A263" s="31" t="s">
        <v>14</v>
      </c>
      <c r="B263" s="25">
        <v>200</v>
      </c>
      <c r="C263" s="24" t="s">
        <v>83</v>
      </c>
      <c r="D263" s="24" t="s">
        <v>69</v>
      </c>
      <c r="E263" s="25" t="s">
        <v>89</v>
      </c>
      <c r="F263" s="25"/>
      <c r="G263" s="26">
        <f>G264</f>
        <v>0.6</v>
      </c>
      <c r="H263" s="26">
        <f t="shared" si="118"/>
        <v>0</v>
      </c>
      <c r="I263" s="26">
        <f t="shared" si="118"/>
        <v>0</v>
      </c>
    </row>
    <row r="264" spans="1:9" ht="76.349999999999994" customHeight="1">
      <c r="A264" s="31" t="s">
        <v>11</v>
      </c>
      <c r="B264" s="25">
        <v>200</v>
      </c>
      <c r="C264" s="24" t="s">
        <v>83</v>
      </c>
      <c r="D264" s="24" t="s">
        <v>69</v>
      </c>
      <c r="E264" s="25" t="s">
        <v>89</v>
      </c>
      <c r="F264" s="25" t="s">
        <v>15</v>
      </c>
      <c r="G264" s="26">
        <f>G265</f>
        <v>0.6</v>
      </c>
      <c r="H264" s="26">
        <f>H265</f>
        <v>0</v>
      </c>
      <c r="I264" s="26">
        <f t="shared" si="118"/>
        <v>0</v>
      </c>
    </row>
    <row r="265" spans="1:9" ht="32.65" customHeight="1">
      <c r="A265" s="31" t="s">
        <v>12</v>
      </c>
      <c r="B265" s="25">
        <v>200</v>
      </c>
      <c r="C265" s="24" t="s">
        <v>83</v>
      </c>
      <c r="D265" s="24" t="s">
        <v>69</v>
      </c>
      <c r="E265" s="25" t="s">
        <v>89</v>
      </c>
      <c r="F265" s="25" t="s">
        <v>16</v>
      </c>
      <c r="G265" s="26">
        <v>0.6</v>
      </c>
      <c r="H265" s="26">
        <v>0</v>
      </c>
      <c r="I265" s="26">
        <v>0</v>
      </c>
    </row>
    <row r="266" spans="1:9" ht="14.65" customHeight="1">
      <c r="A266" s="27" t="s">
        <v>60</v>
      </c>
      <c r="B266" s="29">
        <v>200</v>
      </c>
      <c r="C266" s="29">
        <v>11</v>
      </c>
      <c r="D266" s="28"/>
      <c r="E266" s="29"/>
      <c r="F266" s="29"/>
      <c r="G266" s="30">
        <f>G267</f>
        <v>6842.6</v>
      </c>
      <c r="H266" s="30">
        <f t="shared" ref="H266:I269" si="119">H267</f>
        <v>6842.6</v>
      </c>
      <c r="I266" s="30">
        <f t="shared" si="119"/>
        <v>6842.6</v>
      </c>
    </row>
    <row r="267" spans="1:9" ht="24" customHeight="1">
      <c r="A267" s="62" t="s">
        <v>61</v>
      </c>
      <c r="B267" s="63">
        <v>200</v>
      </c>
      <c r="C267" s="63">
        <v>11</v>
      </c>
      <c r="D267" s="71" t="s">
        <v>66</v>
      </c>
      <c r="E267" s="63"/>
      <c r="F267" s="63"/>
      <c r="G267" s="64">
        <f>G268</f>
        <v>6842.6</v>
      </c>
      <c r="H267" s="64">
        <f t="shared" si="119"/>
        <v>6842.6</v>
      </c>
      <c r="I267" s="64">
        <f t="shared" si="119"/>
        <v>6842.6</v>
      </c>
    </row>
    <row r="268" spans="1:9" ht="45">
      <c r="A268" s="31" t="s">
        <v>175</v>
      </c>
      <c r="B268" s="25">
        <v>200</v>
      </c>
      <c r="C268" s="25">
        <v>11</v>
      </c>
      <c r="D268" s="24" t="s">
        <v>66</v>
      </c>
      <c r="E268" s="25" t="s">
        <v>54</v>
      </c>
      <c r="F268" s="25"/>
      <c r="G268" s="26">
        <f>G269</f>
        <v>6842.6</v>
      </c>
      <c r="H268" s="26">
        <f t="shared" si="119"/>
        <v>6842.6</v>
      </c>
      <c r="I268" s="26">
        <f t="shared" si="119"/>
        <v>6842.6</v>
      </c>
    </row>
    <row r="269" spans="1:9" ht="60">
      <c r="A269" s="31" t="s">
        <v>176</v>
      </c>
      <c r="B269" s="25">
        <v>200</v>
      </c>
      <c r="C269" s="25">
        <v>11</v>
      </c>
      <c r="D269" s="24" t="s">
        <v>66</v>
      </c>
      <c r="E269" s="25" t="s">
        <v>62</v>
      </c>
      <c r="F269" s="25"/>
      <c r="G269" s="26">
        <f>G270</f>
        <v>6842.6</v>
      </c>
      <c r="H269" s="26">
        <f t="shared" si="119"/>
        <v>6842.6</v>
      </c>
      <c r="I269" s="26">
        <f t="shared" si="119"/>
        <v>6842.6</v>
      </c>
    </row>
    <row r="270" spans="1:9" ht="60">
      <c r="A270" s="31" t="s">
        <v>144</v>
      </c>
      <c r="B270" s="25">
        <v>200</v>
      </c>
      <c r="C270" s="25">
        <v>11</v>
      </c>
      <c r="D270" s="24" t="s">
        <v>66</v>
      </c>
      <c r="E270" s="25" t="s">
        <v>63</v>
      </c>
      <c r="F270" s="25"/>
      <c r="G270" s="26">
        <f>G271+G274+G277</f>
        <v>6842.6</v>
      </c>
      <c r="H270" s="26">
        <f t="shared" ref="H270:I270" si="120">H271+H274+H277</f>
        <v>6842.6</v>
      </c>
      <c r="I270" s="26">
        <f t="shared" si="120"/>
        <v>6842.6</v>
      </c>
    </row>
    <row r="271" spans="1:9" s="57" customFormat="1" ht="30">
      <c r="A271" s="32" t="s">
        <v>246</v>
      </c>
      <c r="B271" s="34">
        <v>200</v>
      </c>
      <c r="C271" s="34">
        <v>11</v>
      </c>
      <c r="D271" s="33" t="s">
        <v>66</v>
      </c>
      <c r="E271" s="34" t="s">
        <v>247</v>
      </c>
      <c r="F271" s="34"/>
      <c r="G271" s="35">
        <f>G272</f>
        <v>6842.6</v>
      </c>
      <c r="H271" s="35">
        <f t="shared" ref="H271:I272" si="121">H272</f>
        <v>6842.6</v>
      </c>
      <c r="I271" s="35">
        <f t="shared" si="121"/>
        <v>6842.6</v>
      </c>
    </row>
    <row r="272" spans="1:9" ht="45">
      <c r="A272" s="31" t="s">
        <v>57</v>
      </c>
      <c r="B272" s="25">
        <v>200</v>
      </c>
      <c r="C272" s="25">
        <v>11</v>
      </c>
      <c r="D272" s="24" t="s">
        <v>66</v>
      </c>
      <c r="E272" s="34" t="s">
        <v>247</v>
      </c>
      <c r="F272" s="25">
        <v>600</v>
      </c>
      <c r="G272" s="26">
        <f>G273</f>
        <v>6842.6</v>
      </c>
      <c r="H272" s="26">
        <f t="shared" si="121"/>
        <v>6842.6</v>
      </c>
      <c r="I272" s="26">
        <f t="shared" si="121"/>
        <v>6842.6</v>
      </c>
    </row>
    <row r="273" spans="1:9">
      <c r="A273" s="31" t="s">
        <v>58</v>
      </c>
      <c r="B273" s="25">
        <v>200</v>
      </c>
      <c r="C273" s="25">
        <v>11</v>
      </c>
      <c r="D273" s="24" t="s">
        <v>66</v>
      </c>
      <c r="E273" s="34" t="s">
        <v>247</v>
      </c>
      <c r="F273" s="25">
        <v>610</v>
      </c>
      <c r="G273" s="26">
        <v>6842.6</v>
      </c>
      <c r="H273" s="26">
        <v>6842.6</v>
      </c>
      <c r="I273" s="26">
        <v>6842.6</v>
      </c>
    </row>
    <row r="274" spans="1:9" ht="45" hidden="1">
      <c r="A274" s="31" t="s">
        <v>209</v>
      </c>
      <c r="B274" s="25">
        <v>200</v>
      </c>
      <c r="C274" s="25">
        <v>11</v>
      </c>
      <c r="D274" s="24" t="s">
        <v>66</v>
      </c>
      <c r="E274" s="25" t="s">
        <v>208</v>
      </c>
      <c r="F274" s="25"/>
      <c r="G274" s="26">
        <f>G275</f>
        <v>0</v>
      </c>
      <c r="H274" s="26">
        <f t="shared" ref="H274:I274" si="122">H275</f>
        <v>0</v>
      </c>
      <c r="I274" s="26">
        <f t="shared" si="122"/>
        <v>0</v>
      </c>
    </row>
    <row r="275" spans="1:9" ht="45" hidden="1">
      <c r="A275" s="31" t="s">
        <v>57</v>
      </c>
      <c r="B275" s="25">
        <v>200</v>
      </c>
      <c r="C275" s="25">
        <v>11</v>
      </c>
      <c r="D275" s="24" t="s">
        <v>66</v>
      </c>
      <c r="E275" s="25" t="s">
        <v>208</v>
      </c>
      <c r="F275" s="25">
        <v>600</v>
      </c>
      <c r="G275" s="26">
        <f>G276</f>
        <v>0</v>
      </c>
      <c r="H275" s="26">
        <f t="shared" ref="H275:I275" si="123">H276</f>
        <v>0</v>
      </c>
      <c r="I275" s="26">
        <f t="shared" si="123"/>
        <v>0</v>
      </c>
    </row>
    <row r="276" spans="1:9" hidden="1">
      <c r="A276" s="31" t="s">
        <v>58</v>
      </c>
      <c r="B276" s="25">
        <v>200</v>
      </c>
      <c r="C276" s="25">
        <v>11</v>
      </c>
      <c r="D276" s="24" t="s">
        <v>66</v>
      </c>
      <c r="E276" s="25" t="s">
        <v>208</v>
      </c>
      <c r="F276" s="25">
        <v>610</v>
      </c>
      <c r="G276" s="26"/>
      <c r="H276" s="26"/>
      <c r="I276" s="26"/>
    </row>
    <row r="277" spans="1:9" ht="45" hidden="1">
      <c r="A277" s="31" t="s">
        <v>211</v>
      </c>
      <c r="B277" s="25">
        <v>200</v>
      </c>
      <c r="C277" s="25">
        <v>11</v>
      </c>
      <c r="D277" s="24" t="s">
        <v>66</v>
      </c>
      <c r="E277" s="25" t="s">
        <v>210</v>
      </c>
      <c r="F277" s="25"/>
      <c r="G277" s="26">
        <f>G278</f>
        <v>0</v>
      </c>
      <c r="H277" s="26">
        <f t="shared" ref="H277:I278" si="124">H278</f>
        <v>0</v>
      </c>
      <c r="I277" s="26">
        <f t="shared" si="124"/>
        <v>0</v>
      </c>
    </row>
    <row r="278" spans="1:9" ht="45" hidden="1">
      <c r="A278" s="31" t="s">
        <v>57</v>
      </c>
      <c r="B278" s="25">
        <v>200</v>
      </c>
      <c r="C278" s="25">
        <v>11</v>
      </c>
      <c r="D278" s="24" t="s">
        <v>66</v>
      </c>
      <c r="E278" s="25" t="s">
        <v>210</v>
      </c>
      <c r="F278" s="25">
        <v>600</v>
      </c>
      <c r="G278" s="26">
        <f>G279</f>
        <v>0</v>
      </c>
      <c r="H278" s="26">
        <f t="shared" si="124"/>
        <v>0</v>
      </c>
      <c r="I278" s="26">
        <f t="shared" si="124"/>
        <v>0</v>
      </c>
    </row>
    <row r="279" spans="1:9" hidden="1">
      <c r="A279" s="31" t="s">
        <v>58</v>
      </c>
      <c r="B279" s="25">
        <v>200</v>
      </c>
      <c r="C279" s="25">
        <v>11</v>
      </c>
      <c r="D279" s="24" t="s">
        <v>66</v>
      </c>
      <c r="E279" s="25" t="s">
        <v>210</v>
      </c>
      <c r="F279" s="25">
        <v>610</v>
      </c>
      <c r="G279" s="26"/>
      <c r="H279" s="26"/>
      <c r="I279" s="26"/>
    </row>
    <row r="280" spans="1:9" ht="41.25" customHeight="1">
      <c r="A280" s="27" t="s">
        <v>201</v>
      </c>
      <c r="B280" s="29">
        <v>200</v>
      </c>
      <c r="C280" s="29">
        <v>13</v>
      </c>
      <c r="D280" s="28"/>
      <c r="E280" s="29"/>
      <c r="F280" s="29"/>
      <c r="G280" s="30">
        <f>G281</f>
        <v>284.39999999999998</v>
      </c>
      <c r="H280" s="30">
        <f t="shared" ref="H280:I284" si="125">H281</f>
        <v>0</v>
      </c>
      <c r="I280" s="30">
        <f t="shared" si="125"/>
        <v>0</v>
      </c>
    </row>
    <row r="281" spans="1:9" ht="32.25" customHeight="1">
      <c r="A281" s="62" t="s">
        <v>204</v>
      </c>
      <c r="B281" s="63">
        <v>200</v>
      </c>
      <c r="C281" s="63">
        <v>13</v>
      </c>
      <c r="D281" s="71" t="s">
        <v>66</v>
      </c>
      <c r="E281" s="63"/>
      <c r="F281" s="63"/>
      <c r="G281" s="64">
        <f>G282</f>
        <v>284.39999999999998</v>
      </c>
      <c r="H281" s="64">
        <f t="shared" si="125"/>
        <v>0</v>
      </c>
      <c r="I281" s="64">
        <f t="shared" si="125"/>
        <v>0</v>
      </c>
    </row>
    <row r="282" spans="1:9">
      <c r="A282" s="31" t="s">
        <v>145</v>
      </c>
      <c r="B282" s="25">
        <v>200</v>
      </c>
      <c r="C282" s="25">
        <v>13</v>
      </c>
      <c r="D282" s="24" t="s">
        <v>66</v>
      </c>
      <c r="E282" s="25" t="s">
        <v>146</v>
      </c>
      <c r="F282" s="25"/>
      <c r="G282" s="26">
        <f>G283</f>
        <v>284.39999999999998</v>
      </c>
      <c r="H282" s="26">
        <f t="shared" si="125"/>
        <v>0</v>
      </c>
      <c r="I282" s="26">
        <f t="shared" si="125"/>
        <v>0</v>
      </c>
    </row>
    <row r="283" spans="1:9">
      <c r="A283" s="31" t="s">
        <v>147</v>
      </c>
      <c r="B283" s="25">
        <v>200</v>
      </c>
      <c r="C283" s="25">
        <v>13</v>
      </c>
      <c r="D283" s="24" t="s">
        <v>66</v>
      </c>
      <c r="E283" s="25" t="s">
        <v>148</v>
      </c>
      <c r="F283" s="25"/>
      <c r="G283" s="26">
        <f>G284</f>
        <v>284.39999999999998</v>
      </c>
      <c r="H283" s="26">
        <f t="shared" si="125"/>
        <v>0</v>
      </c>
      <c r="I283" s="26">
        <f t="shared" si="125"/>
        <v>0</v>
      </c>
    </row>
    <row r="284" spans="1:9" ht="30">
      <c r="A284" s="31" t="s">
        <v>64</v>
      </c>
      <c r="B284" s="25">
        <v>200</v>
      </c>
      <c r="C284" s="25">
        <v>13</v>
      </c>
      <c r="D284" s="24" t="s">
        <v>66</v>
      </c>
      <c r="E284" s="25" t="s">
        <v>148</v>
      </c>
      <c r="F284" s="25">
        <v>700</v>
      </c>
      <c r="G284" s="26">
        <f>G285</f>
        <v>284.39999999999998</v>
      </c>
      <c r="H284" s="26">
        <f t="shared" si="125"/>
        <v>0</v>
      </c>
      <c r="I284" s="26">
        <f t="shared" si="125"/>
        <v>0</v>
      </c>
    </row>
    <row r="285" spans="1:9">
      <c r="A285" s="31" t="s">
        <v>65</v>
      </c>
      <c r="B285" s="25">
        <v>200</v>
      </c>
      <c r="C285" s="25">
        <v>13</v>
      </c>
      <c r="D285" s="24" t="s">
        <v>66</v>
      </c>
      <c r="E285" s="25" t="s">
        <v>148</v>
      </c>
      <c r="F285" s="25">
        <v>730</v>
      </c>
      <c r="G285" s="26">
        <v>284.39999999999998</v>
      </c>
      <c r="H285" s="26"/>
      <c r="I285" s="26"/>
    </row>
    <row r="286" spans="1:9" ht="34.5" customHeight="1">
      <c r="A286" s="79" t="s">
        <v>151</v>
      </c>
      <c r="B286" s="80">
        <v>201</v>
      </c>
      <c r="C286" s="81"/>
      <c r="D286" s="81"/>
      <c r="E286" s="81"/>
      <c r="F286" s="81"/>
      <c r="G286" s="82">
        <f t="shared" ref="G286:G292" si="126">G287</f>
        <v>1368</v>
      </c>
      <c r="H286" s="82">
        <f t="shared" ref="H286:I292" si="127">H287</f>
        <v>1372</v>
      </c>
      <c r="I286" s="82">
        <f t="shared" si="127"/>
        <v>1375</v>
      </c>
    </row>
    <row r="287" spans="1:9" ht="24.75" customHeight="1">
      <c r="A287" s="21" t="s">
        <v>7</v>
      </c>
      <c r="B287" s="22" t="s">
        <v>152</v>
      </c>
      <c r="C287" s="22" t="s">
        <v>66</v>
      </c>
      <c r="D287" s="23"/>
      <c r="E287" s="23"/>
      <c r="F287" s="23"/>
      <c r="G287" s="58">
        <f t="shared" si="126"/>
        <v>1368</v>
      </c>
      <c r="H287" s="58">
        <f t="shared" si="127"/>
        <v>1372</v>
      </c>
      <c r="I287" s="58">
        <f t="shared" si="127"/>
        <v>1375</v>
      </c>
    </row>
    <row r="288" spans="1:9" ht="42.75">
      <c r="A288" s="65" t="s">
        <v>8</v>
      </c>
      <c r="B288" s="66" t="s">
        <v>152</v>
      </c>
      <c r="C288" s="66" t="s">
        <v>66</v>
      </c>
      <c r="D288" s="66" t="s">
        <v>67</v>
      </c>
      <c r="E288" s="73"/>
      <c r="F288" s="73"/>
      <c r="G288" s="74">
        <f t="shared" si="126"/>
        <v>1368</v>
      </c>
      <c r="H288" s="74">
        <f t="shared" si="127"/>
        <v>1372</v>
      </c>
      <c r="I288" s="74">
        <f t="shared" si="127"/>
        <v>1375</v>
      </c>
    </row>
    <row r="289" spans="1:9" ht="30">
      <c r="A289" s="17" t="s">
        <v>9</v>
      </c>
      <c r="B289" s="18" t="s">
        <v>152</v>
      </c>
      <c r="C289" s="18" t="s">
        <v>66</v>
      </c>
      <c r="D289" s="18" t="s">
        <v>67</v>
      </c>
      <c r="E289" s="18" t="s">
        <v>78</v>
      </c>
      <c r="F289" s="18"/>
      <c r="G289" s="26">
        <f t="shared" si="126"/>
        <v>1368</v>
      </c>
      <c r="H289" s="26">
        <f t="shared" si="127"/>
        <v>1372</v>
      </c>
      <c r="I289" s="26">
        <f t="shared" si="127"/>
        <v>1375</v>
      </c>
    </row>
    <row r="290" spans="1:9" ht="30">
      <c r="A290" s="17" t="s">
        <v>154</v>
      </c>
      <c r="B290" s="18" t="s">
        <v>152</v>
      </c>
      <c r="C290" s="18" t="s">
        <v>66</v>
      </c>
      <c r="D290" s="18" t="s">
        <v>67</v>
      </c>
      <c r="E290" s="18" t="s">
        <v>153</v>
      </c>
      <c r="F290" s="18"/>
      <c r="G290" s="26">
        <f t="shared" si="126"/>
        <v>1368</v>
      </c>
      <c r="H290" s="26">
        <f t="shared" si="127"/>
        <v>1372</v>
      </c>
      <c r="I290" s="26">
        <f t="shared" si="127"/>
        <v>1375</v>
      </c>
    </row>
    <row r="291" spans="1:9" ht="30">
      <c r="A291" s="19" t="s">
        <v>155</v>
      </c>
      <c r="B291" s="18" t="s">
        <v>152</v>
      </c>
      <c r="C291" s="18" t="s">
        <v>66</v>
      </c>
      <c r="D291" s="18" t="s">
        <v>67</v>
      </c>
      <c r="E291" s="18" t="s">
        <v>156</v>
      </c>
      <c r="F291" s="18"/>
      <c r="G291" s="26">
        <f t="shared" si="126"/>
        <v>1368</v>
      </c>
      <c r="H291" s="26">
        <f t="shared" si="127"/>
        <v>1372</v>
      </c>
      <c r="I291" s="26">
        <f t="shared" si="127"/>
        <v>1375</v>
      </c>
    </row>
    <row r="292" spans="1:9" ht="75">
      <c r="A292" s="20" t="s">
        <v>11</v>
      </c>
      <c r="B292" s="18" t="s">
        <v>152</v>
      </c>
      <c r="C292" s="18" t="s">
        <v>66</v>
      </c>
      <c r="D292" s="18" t="s">
        <v>67</v>
      </c>
      <c r="E292" s="18" t="s">
        <v>156</v>
      </c>
      <c r="F292" s="18" t="s">
        <v>149</v>
      </c>
      <c r="G292" s="26">
        <f t="shared" si="126"/>
        <v>1368</v>
      </c>
      <c r="H292" s="26">
        <f t="shared" si="127"/>
        <v>1372</v>
      </c>
      <c r="I292" s="26">
        <f t="shared" si="127"/>
        <v>1375</v>
      </c>
    </row>
    <row r="293" spans="1:9" ht="30">
      <c r="A293" s="20" t="s">
        <v>12</v>
      </c>
      <c r="B293" s="18" t="s">
        <v>152</v>
      </c>
      <c r="C293" s="18" t="s">
        <v>66</v>
      </c>
      <c r="D293" s="18" t="s">
        <v>67</v>
      </c>
      <c r="E293" s="18" t="s">
        <v>156</v>
      </c>
      <c r="F293" s="18" t="s">
        <v>150</v>
      </c>
      <c r="G293" s="26">
        <v>1368</v>
      </c>
      <c r="H293" s="26">
        <v>1372</v>
      </c>
      <c r="I293" s="26">
        <v>1375</v>
      </c>
    </row>
    <row r="294" spans="1:9" ht="18" customHeight="1">
      <c r="A294" s="95" t="s">
        <v>79</v>
      </c>
      <c r="B294" s="96"/>
      <c r="C294" s="96"/>
      <c r="D294" s="96"/>
      <c r="E294" s="96"/>
      <c r="F294" s="97"/>
      <c r="G294" s="39">
        <f>G280+G266+G253+G223+G125+G101+G90+G83+G7+G286</f>
        <v>51493.5</v>
      </c>
      <c r="H294" s="61">
        <f>H280+H266+H253+H223+H125+H101+H90+H83+H7+H286</f>
        <v>38382.800000000003</v>
      </c>
      <c r="I294" s="61">
        <f>I280+I266+I253+I223+I125+I101+I90+I83+I7+I286</f>
        <v>42399.9</v>
      </c>
    </row>
    <row r="295" spans="1:9">
      <c r="F295" s="69"/>
      <c r="G295" s="70"/>
      <c r="H295" s="70">
        <v>1000</v>
      </c>
      <c r="I295" s="70">
        <v>2050</v>
      </c>
    </row>
    <row r="296" spans="1:9">
      <c r="F296" s="69"/>
      <c r="G296" s="70"/>
      <c r="H296" s="70">
        <f>H294+H295</f>
        <v>39382.800000000003</v>
      </c>
      <c r="I296" s="70">
        <f>I294+I295</f>
        <v>44449.9</v>
      </c>
    </row>
    <row r="297" spans="1:9">
      <c r="G297" s="59"/>
      <c r="H297" s="59">
        <v>39382.800000000003</v>
      </c>
      <c r="I297" s="59">
        <v>44449.9</v>
      </c>
    </row>
    <row r="298" spans="1:9">
      <c r="H298" s="91">
        <f>H296-H297</f>
        <v>0</v>
      </c>
      <c r="I298" s="91">
        <f>I296-I297</f>
        <v>0</v>
      </c>
    </row>
    <row r="300" spans="1:9">
      <c r="G300" s="59"/>
    </row>
  </sheetData>
  <mergeCells count="5">
    <mergeCell ref="F1:I1"/>
    <mergeCell ref="A2:I2"/>
    <mergeCell ref="A294:F294"/>
    <mergeCell ref="K80:P80"/>
    <mergeCell ref="K168:Q168"/>
  </mergeCells>
  <pageMargins left="0.39370078740157483" right="0.11811023622047245" top="0.39370078740157483" bottom="0.15748031496062992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1"/>
  <sheetViews>
    <sheetView topLeftCell="A269" zoomScale="90" zoomScaleNormal="90" zoomScaleSheetLayoutView="120" workbookViewId="0">
      <selection activeCell="A178" sqref="A178:XFD183"/>
    </sheetView>
  </sheetViews>
  <sheetFormatPr defaultRowHeight="15"/>
  <cols>
    <col min="1" max="1" width="46.42578125" style="7" customWidth="1"/>
    <col min="2" max="2" width="9" bestFit="1" customWidth="1"/>
    <col min="3" max="3" width="8.7109375" customWidth="1"/>
    <col min="4" max="4" width="14.7109375" customWidth="1"/>
    <col min="5" max="5" width="9.7109375" customWidth="1"/>
    <col min="6" max="6" width="13.7109375" style="2" customWidth="1"/>
    <col min="7" max="8" width="11.5703125" style="2" customWidth="1"/>
  </cols>
  <sheetData>
    <row r="1" spans="1:9" ht="94.5" customHeight="1">
      <c r="A1" s="8"/>
      <c r="E1" s="93" t="s">
        <v>243</v>
      </c>
      <c r="F1" s="93"/>
      <c r="G1" s="93"/>
      <c r="H1" s="93"/>
    </row>
    <row r="2" spans="1:9" ht="99.75" customHeight="1">
      <c r="A2" s="94" t="s">
        <v>244</v>
      </c>
      <c r="B2" s="94"/>
      <c r="C2" s="94"/>
      <c r="D2" s="94"/>
      <c r="E2" s="94"/>
      <c r="F2" s="94"/>
      <c r="G2" s="94"/>
      <c r="H2" s="94"/>
    </row>
    <row r="3" spans="1:9">
      <c r="A3" s="9"/>
      <c r="B3" s="1"/>
      <c r="C3" s="1"/>
      <c r="D3" s="1"/>
      <c r="E3" s="1"/>
      <c r="F3" s="10"/>
      <c r="G3" s="10"/>
      <c r="H3" s="10" t="s">
        <v>207</v>
      </c>
    </row>
    <row r="4" spans="1:9" ht="30.6" customHeight="1">
      <c r="A4" s="11" t="s">
        <v>0</v>
      </c>
      <c r="B4" s="3" t="s">
        <v>2</v>
      </c>
      <c r="C4" s="3" t="s">
        <v>3</v>
      </c>
      <c r="D4" s="3" t="s">
        <v>4</v>
      </c>
      <c r="E4" s="3" t="s">
        <v>5</v>
      </c>
      <c r="F4" s="11" t="s">
        <v>87</v>
      </c>
      <c r="G4" s="11" t="s">
        <v>181</v>
      </c>
      <c r="H4" s="11" t="s">
        <v>236</v>
      </c>
    </row>
    <row r="5" spans="1:9" s="6" customFormat="1" ht="11.25">
      <c r="A5" s="12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</row>
    <row r="6" spans="1:9" s="4" customFormat="1" ht="21" customHeight="1">
      <c r="A6" s="27" t="s">
        <v>7</v>
      </c>
      <c r="B6" s="28" t="s">
        <v>66</v>
      </c>
      <c r="C6" s="29"/>
      <c r="D6" s="29"/>
      <c r="E6" s="29"/>
      <c r="F6" s="30">
        <f>F7+F13+F29+F36</f>
        <v>16588.8</v>
      </c>
      <c r="G6" s="30">
        <f>G7+G13+G29+G36</f>
        <v>9934.5999999999985</v>
      </c>
      <c r="H6" s="30">
        <f>H7+H13+H29+H36</f>
        <v>14317.500000000002</v>
      </c>
    </row>
    <row r="7" spans="1:9" ht="45" customHeight="1">
      <c r="A7" s="65" t="s">
        <v>8</v>
      </c>
      <c r="B7" s="71" t="s">
        <v>66</v>
      </c>
      <c r="C7" s="71" t="s">
        <v>67</v>
      </c>
      <c r="D7" s="63"/>
      <c r="E7" s="63"/>
      <c r="F7" s="64">
        <f>F8</f>
        <v>1368</v>
      </c>
      <c r="G7" s="64">
        <f>G8</f>
        <v>1372</v>
      </c>
      <c r="H7" s="64">
        <f>H8</f>
        <v>1375</v>
      </c>
    </row>
    <row r="8" spans="1:9" ht="31.9" customHeight="1">
      <c r="A8" s="17" t="s">
        <v>9</v>
      </c>
      <c r="B8" s="24" t="s">
        <v>66</v>
      </c>
      <c r="C8" s="24" t="s">
        <v>67</v>
      </c>
      <c r="D8" s="18" t="s">
        <v>78</v>
      </c>
      <c r="E8" s="25"/>
      <c r="F8" s="26">
        <f>F9</f>
        <v>1368</v>
      </c>
      <c r="G8" s="26">
        <f t="shared" ref="G8:H11" si="0">G9</f>
        <v>1372</v>
      </c>
      <c r="H8" s="26">
        <f t="shared" si="0"/>
        <v>1375</v>
      </c>
    </row>
    <row r="9" spans="1:9" ht="31.9" customHeight="1">
      <c r="A9" s="17" t="s">
        <v>154</v>
      </c>
      <c r="B9" s="24" t="s">
        <v>66</v>
      </c>
      <c r="C9" s="24" t="s">
        <v>67</v>
      </c>
      <c r="D9" s="18" t="s">
        <v>153</v>
      </c>
      <c r="E9" s="25"/>
      <c r="F9" s="26">
        <f>F10</f>
        <v>1368</v>
      </c>
      <c r="G9" s="26">
        <f t="shared" si="0"/>
        <v>1372</v>
      </c>
      <c r="H9" s="26">
        <f t="shared" si="0"/>
        <v>1375</v>
      </c>
    </row>
    <row r="10" spans="1:9" ht="32.65" customHeight="1">
      <c r="A10" s="19" t="s">
        <v>155</v>
      </c>
      <c r="B10" s="24" t="s">
        <v>66</v>
      </c>
      <c r="C10" s="24" t="s">
        <v>67</v>
      </c>
      <c r="D10" s="18" t="s">
        <v>156</v>
      </c>
      <c r="E10" s="25"/>
      <c r="F10" s="26">
        <f>F11</f>
        <v>1368</v>
      </c>
      <c r="G10" s="26">
        <f t="shared" si="0"/>
        <v>1372</v>
      </c>
      <c r="H10" s="26">
        <f t="shared" si="0"/>
        <v>1375</v>
      </c>
    </row>
    <row r="11" spans="1:9" ht="75">
      <c r="A11" s="20" t="s">
        <v>11</v>
      </c>
      <c r="B11" s="24" t="s">
        <v>66</v>
      </c>
      <c r="C11" s="24" t="s">
        <v>67</v>
      </c>
      <c r="D11" s="18" t="s">
        <v>156</v>
      </c>
      <c r="E11" s="25">
        <v>100</v>
      </c>
      <c r="F11" s="26">
        <f>F12</f>
        <v>1368</v>
      </c>
      <c r="G11" s="26">
        <f t="shared" si="0"/>
        <v>1372</v>
      </c>
      <c r="H11" s="26">
        <f t="shared" si="0"/>
        <v>1375</v>
      </c>
    </row>
    <row r="12" spans="1:9" ht="28.35" customHeight="1">
      <c r="A12" s="20" t="s">
        <v>12</v>
      </c>
      <c r="B12" s="24" t="s">
        <v>66</v>
      </c>
      <c r="C12" s="24" t="s">
        <v>67</v>
      </c>
      <c r="D12" s="18" t="s">
        <v>156</v>
      </c>
      <c r="E12" s="25">
        <v>120</v>
      </c>
      <c r="F12" s="26">
        <f>'Приложение 5'!G293</f>
        <v>1368</v>
      </c>
      <c r="G12" s="26">
        <f>'Приложение 5'!H293</f>
        <v>1372</v>
      </c>
      <c r="H12" s="26">
        <f>'Приложение 5'!I293</f>
        <v>1375</v>
      </c>
    </row>
    <row r="13" spans="1:9" s="4" customFormat="1" ht="61.5" customHeight="1">
      <c r="A13" s="62" t="s">
        <v>13</v>
      </c>
      <c r="B13" s="71" t="s">
        <v>66</v>
      </c>
      <c r="C13" s="71" t="s">
        <v>69</v>
      </c>
      <c r="D13" s="63"/>
      <c r="E13" s="63"/>
      <c r="F13" s="64">
        <f>F14+F19</f>
        <v>13242.7</v>
      </c>
      <c r="G13" s="64">
        <f t="shared" ref="G13:H13" si="1">G14+G19</f>
        <v>7527.7999999999993</v>
      </c>
      <c r="H13" s="64">
        <f t="shared" si="1"/>
        <v>12591.900000000001</v>
      </c>
    </row>
    <row r="14" spans="1:9" s="55" customFormat="1" ht="60">
      <c r="A14" s="36" t="s">
        <v>230</v>
      </c>
      <c r="B14" s="24" t="s">
        <v>66</v>
      </c>
      <c r="C14" s="24" t="s">
        <v>69</v>
      </c>
      <c r="D14" s="25" t="s">
        <v>26</v>
      </c>
      <c r="E14" s="25"/>
      <c r="F14" s="37">
        <f>F15</f>
        <v>476.6</v>
      </c>
      <c r="G14" s="37">
        <f t="shared" ref="G14:H17" si="2">G15</f>
        <v>251.4</v>
      </c>
      <c r="H14" s="37">
        <f t="shared" si="2"/>
        <v>251.4</v>
      </c>
      <c r="I14" s="87"/>
    </row>
    <row r="15" spans="1:9" s="55" customFormat="1" ht="60">
      <c r="A15" s="36" t="s">
        <v>231</v>
      </c>
      <c r="B15" s="24" t="s">
        <v>66</v>
      </c>
      <c r="C15" s="24" t="s">
        <v>69</v>
      </c>
      <c r="D15" s="25" t="s">
        <v>28</v>
      </c>
      <c r="E15" s="25"/>
      <c r="F15" s="37">
        <f>F16</f>
        <v>476.6</v>
      </c>
      <c r="G15" s="37">
        <f t="shared" si="2"/>
        <v>251.4</v>
      </c>
      <c r="H15" s="37">
        <f t="shared" si="2"/>
        <v>251.4</v>
      </c>
      <c r="I15" s="87"/>
    </row>
    <row r="16" spans="1:9" s="55" customFormat="1">
      <c r="A16" s="36" t="s">
        <v>29</v>
      </c>
      <c r="B16" s="24" t="s">
        <v>66</v>
      </c>
      <c r="C16" s="24" t="s">
        <v>69</v>
      </c>
      <c r="D16" s="25" t="s">
        <v>92</v>
      </c>
      <c r="E16" s="25"/>
      <c r="F16" s="37">
        <f>F17</f>
        <v>476.6</v>
      </c>
      <c r="G16" s="37">
        <f t="shared" si="2"/>
        <v>251.4</v>
      </c>
      <c r="H16" s="37">
        <f t="shared" si="2"/>
        <v>251.4</v>
      </c>
      <c r="I16" s="87"/>
    </row>
    <row r="17" spans="1:9" s="55" customFormat="1" ht="30">
      <c r="A17" s="36" t="s">
        <v>32</v>
      </c>
      <c r="B17" s="24" t="s">
        <v>66</v>
      </c>
      <c r="C17" s="24" t="s">
        <v>69</v>
      </c>
      <c r="D17" s="25" t="s">
        <v>92</v>
      </c>
      <c r="E17" s="25">
        <v>200</v>
      </c>
      <c r="F17" s="37">
        <f>F18</f>
        <v>476.6</v>
      </c>
      <c r="G17" s="37">
        <f t="shared" si="2"/>
        <v>251.4</v>
      </c>
      <c r="H17" s="37">
        <f t="shared" si="2"/>
        <v>251.4</v>
      </c>
      <c r="I17" s="87"/>
    </row>
    <row r="18" spans="1:9" s="55" customFormat="1" ht="45">
      <c r="A18" s="36" t="s">
        <v>17</v>
      </c>
      <c r="B18" s="24" t="s">
        <v>66</v>
      </c>
      <c r="C18" s="24" t="s">
        <v>69</v>
      </c>
      <c r="D18" s="25" t="s">
        <v>92</v>
      </c>
      <c r="E18" s="25">
        <v>240</v>
      </c>
      <c r="F18" s="37">
        <f>'Приложение 5'!G13</f>
        <v>476.6</v>
      </c>
      <c r="G18" s="37">
        <f>'Приложение 5'!H13</f>
        <v>251.4</v>
      </c>
      <c r="H18" s="37">
        <f>'Приложение 5'!I13</f>
        <v>251.4</v>
      </c>
      <c r="I18" s="87"/>
    </row>
    <row r="19" spans="1:9" ht="34.35" customHeight="1">
      <c r="A19" s="31" t="s">
        <v>9</v>
      </c>
      <c r="B19" s="24" t="s">
        <v>66</v>
      </c>
      <c r="C19" s="24" t="s">
        <v>69</v>
      </c>
      <c r="D19" s="25" t="s">
        <v>78</v>
      </c>
      <c r="E19" s="25"/>
      <c r="F19" s="26">
        <f>F20</f>
        <v>12766.1</v>
      </c>
      <c r="G19" s="26">
        <f t="shared" ref="G19:H19" si="3">G20</f>
        <v>7276.4</v>
      </c>
      <c r="H19" s="26">
        <f t="shared" si="3"/>
        <v>12340.500000000002</v>
      </c>
    </row>
    <row r="20" spans="1:9" ht="28.9" customHeight="1">
      <c r="A20" s="31" t="s">
        <v>10</v>
      </c>
      <c r="B20" s="24" t="s">
        <v>66</v>
      </c>
      <c r="C20" s="24" t="s">
        <v>69</v>
      </c>
      <c r="D20" s="25" t="s">
        <v>88</v>
      </c>
      <c r="E20" s="25"/>
      <c r="F20" s="26">
        <f>F21+F26</f>
        <v>12766.1</v>
      </c>
      <c r="G20" s="26">
        <f>G21+G26</f>
        <v>7276.4</v>
      </c>
      <c r="H20" s="26">
        <f>H21+H26</f>
        <v>12340.500000000002</v>
      </c>
    </row>
    <row r="21" spans="1:9" ht="30.6" customHeight="1">
      <c r="A21" s="31" t="s">
        <v>14</v>
      </c>
      <c r="B21" s="24" t="s">
        <v>66</v>
      </c>
      <c r="C21" s="24" t="s">
        <v>69</v>
      </c>
      <c r="D21" s="25" t="s">
        <v>89</v>
      </c>
      <c r="E21" s="25"/>
      <c r="F21" s="26">
        <f>F22+F24</f>
        <v>12739.9</v>
      </c>
      <c r="G21" s="26">
        <f t="shared" ref="G21:H21" si="4">G22+G24</f>
        <v>7250.2</v>
      </c>
      <c r="H21" s="26">
        <f t="shared" si="4"/>
        <v>12314.300000000001</v>
      </c>
    </row>
    <row r="22" spans="1:9" ht="76.349999999999994" customHeight="1">
      <c r="A22" s="31" t="s">
        <v>11</v>
      </c>
      <c r="B22" s="24" t="s">
        <v>66</v>
      </c>
      <c r="C22" s="24" t="s">
        <v>69</v>
      </c>
      <c r="D22" s="25" t="s">
        <v>89</v>
      </c>
      <c r="E22" s="25" t="s">
        <v>15</v>
      </c>
      <c r="F22" s="26">
        <f>F23</f>
        <v>11985.4</v>
      </c>
      <c r="G22" s="26">
        <f t="shared" ref="G22:H22" si="5">G23</f>
        <v>6495.7</v>
      </c>
      <c r="H22" s="26">
        <f t="shared" si="5"/>
        <v>11559.800000000001</v>
      </c>
    </row>
    <row r="23" spans="1:9" ht="32.65" customHeight="1">
      <c r="A23" s="31" t="s">
        <v>12</v>
      </c>
      <c r="B23" s="24" t="s">
        <v>66</v>
      </c>
      <c r="C23" s="24" t="s">
        <v>69</v>
      </c>
      <c r="D23" s="25" t="s">
        <v>89</v>
      </c>
      <c r="E23" s="25" t="s">
        <v>16</v>
      </c>
      <c r="F23" s="26">
        <f>'Приложение 5'!G18</f>
        <v>11985.4</v>
      </c>
      <c r="G23" s="26">
        <f>'Приложение 5'!H18</f>
        <v>6495.7</v>
      </c>
      <c r="H23" s="26">
        <f>'Приложение 5'!I18</f>
        <v>11559.800000000001</v>
      </c>
    </row>
    <row r="24" spans="1:9" ht="30">
      <c r="A24" s="31" t="s">
        <v>32</v>
      </c>
      <c r="B24" s="24" t="s">
        <v>66</v>
      </c>
      <c r="C24" s="24" t="s">
        <v>69</v>
      </c>
      <c r="D24" s="25" t="s">
        <v>89</v>
      </c>
      <c r="E24" s="25">
        <v>200</v>
      </c>
      <c r="F24" s="26">
        <f>F25</f>
        <v>754.5</v>
      </c>
      <c r="G24" s="26">
        <f t="shared" ref="G24:H24" si="6">G25</f>
        <v>754.5</v>
      </c>
      <c r="H24" s="26">
        <f t="shared" si="6"/>
        <v>754.5</v>
      </c>
    </row>
    <row r="25" spans="1:9" ht="44.65" customHeight="1">
      <c r="A25" s="31" t="s">
        <v>17</v>
      </c>
      <c r="B25" s="24" t="s">
        <v>66</v>
      </c>
      <c r="C25" s="24" t="s">
        <v>69</v>
      </c>
      <c r="D25" s="25" t="s">
        <v>89</v>
      </c>
      <c r="E25" s="25">
        <v>240</v>
      </c>
      <c r="F25" s="26">
        <f>'Приложение 5'!G20</f>
        <v>754.5</v>
      </c>
      <c r="G25" s="26">
        <f>'Приложение 5'!H20</f>
        <v>754.5</v>
      </c>
      <c r="H25" s="26">
        <f>'Приложение 5'!I20</f>
        <v>754.5</v>
      </c>
    </row>
    <row r="26" spans="1:9" ht="44.65" customHeight="1">
      <c r="A26" s="31" t="s">
        <v>90</v>
      </c>
      <c r="B26" s="24" t="s">
        <v>66</v>
      </c>
      <c r="C26" s="24" t="s">
        <v>69</v>
      </c>
      <c r="D26" s="25" t="s">
        <v>91</v>
      </c>
      <c r="E26" s="25"/>
      <c r="F26" s="26">
        <f>F27</f>
        <v>26.2</v>
      </c>
      <c r="G26" s="26">
        <f t="shared" ref="G26:H27" si="7">G27</f>
        <v>26.2</v>
      </c>
      <c r="H26" s="26">
        <f t="shared" si="7"/>
        <v>26.2</v>
      </c>
    </row>
    <row r="27" spans="1:9" ht="14.65" customHeight="1">
      <c r="A27" s="31" t="s">
        <v>18</v>
      </c>
      <c r="B27" s="24" t="s">
        <v>66</v>
      </c>
      <c r="C27" s="24" t="s">
        <v>69</v>
      </c>
      <c r="D27" s="25" t="s">
        <v>91</v>
      </c>
      <c r="E27" s="25">
        <v>800</v>
      </c>
      <c r="F27" s="26">
        <f>F28</f>
        <v>26.2</v>
      </c>
      <c r="G27" s="26">
        <f t="shared" si="7"/>
        <v>26.2</v>
      </c>
      <c r="H27" s="26">
        <f t="shared" si="7"/>
        <v>26.2</v>
      </c>
    </row>
    <row r="28" spans="1:9" ht="14.65" customHeight="1">
      <c r="A28" s="31" t="s">
        <v>19</v>
      </c>
      <c r="B28" s="24" t="s">
        <v>66</v>
      </c>
      <c r="C28" s="24" t="s">
        <v>69</v>
      </c>
      <c r="D28" s="25" t="s">
        <v>91</v>
      </c>
      <c r="E28" s="25">
        <v>850</v>
      </c>
      <c r="F28" s="26">
        <f>'Приложение 5'!G23</f>
        <v>26.2</v>
      </c>
      <c r="G28" s="26">
        <f>'Приложение 5'!H23</f>
        <v>26.2</v>
      </c>
      <c r="H28" s="26">
        <f>'Приложение 5'!I23</f>
        <v>26.2</v>
      </c>
    </row>
    <row r="29" spans="1:9" ht="50.25" customHeight="1">
      <c r="A29" s="62" t="s">
        <v>20</v>
      </c>
      <c r="B29" s="71" t="s">
        <v>66</v>
      </c>
      <c r="C29" s="71" t="s">
        <v>71</v>
      </c>
      <c r="D29" s="63"/>
      <c r="E29" s="63"/>
      <c r="F29" s="64">
        <f t="shared" ref="F29:H34" si="8">F30</f>
        <v>120</v>
      </c>
      <c r="G29" s="64">
        <f t="shared" si="8"/>
        <v>0</v>
      </c>
      <c r="H29" s="64">
        <f t="shared" si="8"/>
        <v>0</v>
      </c>
    </row>
    <row r="30" spans="1:9" s="13" customFormat="1">
      <c r="A30" s="32" t="s">
        <v>80</v>
      </c>
      <c r="B30" s="33" t="s">
        <v>66</v>
      </c>
      <c r="C30" s="33" t="s">
        <v>71</v>
      </c>
      <c r="D30" s="34" t="s">
        <v>41</v>
      </c>
      <c r="E30" s="34"/>
      <c r="F30" s="35">
        <f t="shared" si="8"/>
        <v>120</v>
      </c>
      <c r="G30" s="35">
        <f t="shared" si="8"/>
        <v>0</v>
      </c>
      <c r="H30" s="35">
        <f t="shared" si="8"/>
        <v>0</v>
      </c>
    </row>
    <row r="31" spans="1:9" s="13" customFormat="1" ht="30">
      <c r="A31" s="32" t="s">
        <v>73</v>
      </c>
      <c r="B31" s="33" t="s">
        <v>66</v>
      </c>
      <c r="C31" s="33" t="s">
        <v>71</v>
      </c>
      <c r="D31" s="34" t="s">
        <v>74</v>
      </c>
      <c r="E31" s="34"/>
      <c r="F31" s="35">
        <f t="shared" si="8"/>
        <v>120</v>
      </c>
      <c r="G31" s="35">
        <f t="shared" si="8"/>
        <v>0</v>
      </c>
      <c r="H31" s="35">
        <f t="shared" si="8"/>
        <v>0</v>
      </c>
    </row>
    <row r="32" spans="1:9" s="13" customFormat="1" ht="45">
      <c r="A32" s="32" t="s">
        <v>75</v>
      </c>
      <c r="B32" s="33" t="s">
        <v>66</v>
      </c>
      <c r="C32" s="33" t="s">
        <v>71</v>
      </c>
      <c r="D32" s="34" t="s">
        <v>76</v>
      </c>
      <c r="E32" s="34"/>
      <c r="F32" s="35">
        <f t="shared" si="8"/>
        <v>120</v>
      </c>
      <c r="G32" s="35">
        <f t="shared" si="8"/>
        <v>0</v>
      </c>
      <c r="H32" s="35">
        <f t="shared" si="8"/>
        <v>0</v>
      </c>
    </row>
    <row r="33" spans="1:11" s="13" customFormat="1" ht="30">
      <c r="A33" s="32" t="s">
        <v>21</v>
      </c>
      <c r="B33" s="24" t="s">
        <v>66</v>
      </c>
      <c r="C33" s="24" t="s">
        <v>71</v>
      </c>
      <c r="D33" s="25" t="s">
        <v>22</v>
      </c>
      <c r="E33" s="34"/>
      <c r="F33" s="35">
        <f t="shared" si="8"/>
        <v>120</v>
      </c>
      <c r="G33" s="35">
        <f t="shared" si="8"/>
        <v>0</v>
      </c>
      <c r="H33" s="35">
        <f t="shared" si="8"/>
        <v>0</v>
      </c>
    </row>
    <row r="34" spans="1:11">
      <c r="A34" s="31" t="s">
        <v>77</v>
      </c>
      <c r="B34" s="24" t="s">
        <v>66</v>
      </c>
      <c r="C34" s="24" t="s">
        <v>71</v>
      </c>
      <c r="D34" s="25" t="s">
        <v>22</v>
      </c>
      <c r="E34" s="25">
        <v>500</v>
      </c>
      <c r="F34" s="26">
        <f t="shared" si="8"/>
        <v>120</v>
      </c>
      <c r="G34" s="26">
        <f t="shared" si="8"/>
        <v>0</v>
      </c>
      <c r="H34" s="26">
        <f t="shared" si="8"/>
        <v>0</v>
      </c>
    </row>
    <row r="35" spans="1:11" ht="18.600000000000001" customHeight="1">
      <c r="A35" s="31" t="s">
        <v>23</v>
      </c>
      <c r="B35" s="24" t="s">
        <v>66</v>
      </c>
      <c r="C35" s="24" t="s">
        <v>71</v>
      </c>
      <c r="D35" s="25" t="s">
        <v>22</v>
      </c>
      <c r="E35" s="25">
        <v>540</v>
      </c>
      <c r="F35" s="26">
        <f>'Приложение 5'!G30</f>
        <v>120</v>
      </c>
      <c r="G35" s="26">
        <f>'Приложение 5'!H30</f>
        <v>0</v>
      </c>
      <c r="H35" s="26">
        <f>'Приложение 5'!I30</f>
        <v>0</v>
      </c>
    </row>
    <row r="36" spans="1:11" ht="22.9" customHeight="1">
      <c r="A36" s="62" t="s">
        <v>25</v>
      </c>
      <c r="B36" s="71" t="s">
        <v>66</v>
      </c>
      <c r="C36" s="71">
        <v>13</v>
      </c>
      <c r="D36" s="63"/>
      <c r="E36" s="63"/>
      <c r="F36" s="64">
        <f>F37+F48+F57+F70</f>
        <v>1858.1</v>
      </c>
      <c r="G36" s="64">
        <f t="shared" ref="G36:H36" si="9">G37+G48+G57+G70</f>
        <v>1034.8</v>
      </c>
      <c r="H36" s="64">
        <f t="shared" si="9"/>
        <v>350.59999999999997</v>
      </c>
      <c r="I36" s="45"/>
      <c r="J36" s="45"/>
      <c r="K36" s="45"/>
    </row>
    <row r="37" spans="1:11" s="40" customFormat="1" ht="60" customHeight="1">
      <c r="A37" s="36" t="s">
        <v>106</v>
      </c>
      <c r="B37" s="24" t="s">
        <v>66</v>
      </c>
      <c r="C37" s="24" t="s">
        <v>161</v>
      </c>
      <c r="D37" s="25" t="s">
        <v>162</v>
      </c>
      <c r="E37" s="25"/>
      <c r="F37" s="37">
        <f>F38+F41</f>
        <v>992.1</v>
      </c>
      <c r="G37" s="37">
        <f t="shared" ref="G37:H37" si="10">G38+G41</f>
        <v>329.09999999999997</v>
      </c>
      <c r="H37" s="37">
        <f t="shared" si="10"/>
        <v>24.9</v>
      </c>
    </row>
    <row r="38" spans="1:11" s="40" customFormat="1" ht="45">
      <c r="A38" s="36" t="s">
        <v>177</v>
      </c>
      <c r="B38" s="24" t="s">
        <v>66</v>
      </c>
      <c r="C38" s="24" t="s">
        <v>161</v>
      </c>
      <c r="D38" s="25" t="s">
        <v>110</v>
      </c>
      <c r="E38" s="25"/>
      <c r="F38" s="37">
        <f t="shared" ref="F38:H39" si="11">F39</f>
        <v>24.9</v>
      </c>
      <c r="G38" s="37">
        <f t="shared" si="11"/>
        <v>24.9</v>
      </c>
      <c r="H38" s="37">
        <f t="shared" si="11"/>
        <v>24.9</v>
      </c>
    </row>
    <row r="39" spans="1:11" s="40" customFormat="1" ht="30.75" customHeight="1">
      <c r="A39" s="36" t="s">
        <v>32</v>
      </c>
      <c r="B39" s="24" t="s">
        <v>66</v>
      </c>
      <c r="C39" s="24" t="s">
        <v>161</v>
      </c>
      <c r="D39" s="25" t="s">
        <v>111</v>
      </c>
      <c r="E39" s="25">
        <v>200</v>
      </c>
      <c r="F39" s="37">
        <f t="shared" si="11"/>
        <v>24.9</v>
      </c>
      <c r="G39" s="37">
        <f t="shared" si="11"/>
        <v>24.9</v>
      </c>
      <c r="H39" s="37">
        <f t="shared" si="11"/>
        <v>24.9</v>
      </c>
    </row>
    <row r="40" spans="1:11" s="40" customFormat="1" ht="45.75" customHeight="1">
      <c r="A40" s="36" t="s">
        <v>17</v>
      </c>
      <c r="B40" s="24" t="s">
        <v>66</v>
      </c>
      <c r="C40" s="24" t="s">
        <v>161</v>
      </c>
      <c r="D40" s="25" t="s">
        <v>111</v>
      </c>
      <c r="E40" s="25">
        <v>240</v>
      </c>
      <c r="F40" s="37">
        <f>'Приложение 5'!G36</f>
        <v>24.9</v>
      </c>
      <c r="G40" s="37">
        <f>'Приложение 5'!H36</f>
        <v>24.9</v>
      </c>
      <c r="H40" s="37">
        <f>'Приложение 5'!I36</f>
        <v>24.9</v>
      </c>
    </row>
    <row r="41" spans="1:11" s="40" customFormat="1" ht="46.15" customHeight="1">
      <c r="A41" s="36" t="s">
        <v>180</v>
      </c>
      <c r="B41" s="24" t="s">
        <v>66</v>
      </c>
      <c r="C41" s="24" t="s">
        <v>161</v>
      </c>
      <c r="D41" s="25" t="s">
        <v>163</v>
      </c>
      <c r="E41" s="25"/>
      <c r="F41" s="37">
        <f>F42+F45</f>
        <v>967.2</v>
      </c>
      <c r="G41" s="37">
        <f t="shared" ref="G41:H41" si="12">G42+G45</f>
        <v>304.2</v>
      </c>
      <c r="H41" s="37">
        <f t="shared" si="12"/>
        <v>0</v>
      </c>
    </row>
    <row r="42" spans="1:11" s="40" customFormat="1" ht="34.9" customHeight="1">
      <c r="A42" s="32" t="s">
        <v>266</v>
      </c>
      <c r="B42" s="33" t="s">
        <v>66</v>
      </c>
      <c r="C42" s="33" t="s">
        <v>161</v>
      </c>
      <c r="D42" s="34" t="s">
        <v>267</v>
      </c>
      <c r="E42" s="25"/>
      <c r="F42" s="37">
        <f>F43</f>
        <v>579.20000000000005</v>
      </c>
      <c r="G42" s="37">
        <f t="shared" ref="G42" si="13">G43</f>
        <v>304.2</v>
      </c>
      <c r="H42" s="37">
        <f t="shared" ref="H42" si="14">H43</f>
        <v>0</v>
      </c>
    </row>
    <row r="43" spans="1:11" s="40" customFormat="1" ht="28.5" customHeight="1">
      <c r="A43" s="32" t="s">
        <v>32</v>
      </c>
      <c r="B43" s="33" t="s">
        <v>66</v>
      </c>
      <c r="C43" s="33" t="s">
        <v>161</v>
      </c>
      <c r="D43" s="34" t="s">
        <v>267</v>
      </c>
      <c r="E43" s="25">
        <v>200</v>
      </c>
      <c r="F43" s="37">
        <f>F44</f>
        <v>579.20000000000005</v>
      </c>
      <c r="G43" s="37">
        <f t="shared" ref="G43:H43" si="15">G44</f>
        <v>304.2</v>
      </c>
      <c r="H43" s="37">
        <f t="shared" si="15"/>
        <v>0</v>
      </c>
    </row>
    <row r="44" spans="1:11" s="40" customFormat="1" ht="47.25" customHeight="1">
      <c r="A44" s="32" t="s">
        <v>17</v>
      </c>
      <c r="B44" s="33" t="s">
        <v>66</v>
      </c>
      <c r="C44" s="33" t="s">
        <v>161</v>
      </c>
      <c r="D44" s="34" t="s">
        <v>267</v>
      </c>
      <c r="E44" s="25">
        <v>240</v>
      </c>
      <c r="F44" s="37">
        <f>'Приложение 5'!G40</f>
        <v>579.20000000000005</v>
      </c>
      <c r="G44" s="37">
        <f>'Приложение 5'!H40</f>
        <v>304.2</v>
      </c>
      <c r="H44" s="37">
        <f>'Приложение 5'!I40</f>
        <v>0</v>
      </c>
    </row>
    <row r="45" spans="1:11" s="40" customFormat="1" ht="30">
      <c r="A45" s="32" t="s">
        <v>246</v>
      </c>
      <c r="B45" s="33" t="s">
        <v>66</v>
      </c>
      <c r="C45" s="33" t="s">
        <v>161</v>
      </c>
      <c r="D45" s="34" t="s">
        <v>268</v>
      </c>
      <c r="E45" s="25"/>
      <c r="F45" s="37">
        <f>F46</f>
        <v>388</v>
      </c>
      <c r="G45" s="37">
        <f t="shared" ref="G45:H45" si="16">G46</f>
        <v>0</v>
      </c>
      <c r="H45" s="37">
        <f t="shared" si="16"/>
        <v>0</v>
      </c>
    </row>
    <row r="46" spans="1:11" s="40" customFormat="1" ht="44.25" customHeight="1">
      <c r="A46" s="32" t="s">
        <v>57</v>
      </c>
      <c r="B46" s="33" t="s">
        <v>66</v>
      </c>
      <c r="C46" s="33" t="s">
        <v>161</v>
      </c>
      <c r="D46" s="34" t="s">
        <v>268</v>
      </c>
      <c r="E46" s="25">
        <v>600</v>
      </c>
      <c r="F46" s="37">
        <f>F47</f>
        <v>388</v>
      </c>
      <c r="G46" s="37">
        <f t="shared" ref="G46:H46" si="17">G47</f>
        <v>0</v>
      </c>
      <c r="H46" s="37">
        <f t="shared" si="17"/>
        <v>0</v>
      </c>
    </row>
    <row r="47" spans="1:11" s="40" customFormat="1" ht="22.9" customHeight="1">
      <c r="A47" s="32" t="s">
        <v>58</v>
      </c>
      <c r="B47" s="33" t="s">
        <v>66</v>
      </c>
      <c r="C47" s="33" t="s">
        <v>161</v>
      </c>
      <c r="D47" s="34" t="s">
        <v>268</v>
      </c>
      <c r="E47" s="25">
        <v>610</v>
      </c>
      <c r="F47" s="37">
        <f>'Приложение 5'!G43</f>
        <v>388</v>
      </c>
      <c r="G47" s="37">
        <f>'Приложение 5'!H43</f>
        <v>0</v>
      </c>
      <c r="H47" s="37">
        <f>'Приложение 5'!I43</f>
        <v>0</v>
      </c>
    </row>
    <row r="48" spans="1:11" s="40" customFormat="1" ht="60">
      <c r="A48" s="36" t="s">
        <v>182</v>
      </c>
      <c r="B48" s="24" t="s">
        <v>66</v>
      </c>
      <c r="C48" s="24">
        <v>13</v>
      </c>
      <c r="D48" s="25" t="s">
        <v>26</v>
      </c>
      <c r="E48" s="25"/>
      <c r="F48" s="37">
        <f>F49+F53</f>
        <v>15</v>
      </c>
      <c r="G48" s="37">
        <f t="shared" ref="G48:H48" si="18">G49+G53</f>
        <v>15</v>
      </c>
      <c r="H48" s="37">
        <f t="shared" si="18"/>
        <v>15</v>
      </c>
    </row>
    <row r="49" spans="1:8" ht="60">
      <c r="A49" s="31" t="s">
        <v>27</v>
      </c>
      <c r="B49" s="24" t="s">
        <v>66</v>
      </c>
      <c r="C49" s="24">
        <v>13</v>
      </c>
      <c r="D49" s="25" t="s">
        <v>28</v>
      </c>
      <c r="E49" s="25"/>
      <c r="F49" s="26">
        <f>F50</f>
        <v>15</v>
      </c>
      <c r="G49" s="37">
        <f t="shared" ref="G49:H50" si="19">G50</f>
        <v>15</v>
      </c>
      <c r="H49" s="37">
        <f t="shared" si="19"/>
        <v>15</v>
      </c>
    </row>
    <row r="50" spans="1:8" ht="15.6" customHeight="1">
      <c r="A50" s="31" t="s">
        <v>29</v>
      </c>
      <c r="B50" s="24" t="s">
        <v>66</v>
      </c>
      <c r="C50" s="24">
        <v>13</v>
      </c>
      <c r="D50" s="25" t="s">
        <v>92</v>
      </c>
      <c r="E50" s="25"/>
      <c r="F50" s="26">
        <f>F51</f>
        <v>15</v>
      </c>
      <c r="G50" s="37">
        <f t="shared" si="19"/>
        <v>15</v>
      </c>
      <c r="H50" s="37">
        <f t="shared" si="19"/>
        <v>15</v>
      </c>
    </row>
    <row r="51" spans="1:8" ht="30">
      <c r="A51" s="31" t="s">
        <v>32</v>
      </c>
      <c r="B51" s="24" t="s">
        <v>66</v>
      </c>
      <c r="C51" s="24">
        <v>13</v>
      </c>
      <c r="D51" s="25" t="s">
        <v>92</v>
      </c>
      <c r="E51" s="25">
        <v>200</v>
      </c>
      <c r="F51" s="26">
        <f>F52</f>
        <v>15</v>
      </c>
      <c r="G51" s="37">
        <f t="shared" ref="G51:H51" si="20">G52</f>
        <v>15</v>
      </c>
      <c r="H51" s="37">
        <f t="shared" si="20"/>
        <v>15</v>
      </c>
    </row>
    <row r="52" spans="1:8" ht="45">
      <c r="A52" s="31" t="s">
        <v>17</v>
      </c>
      <c r="B52" s="24" t="s">
        <v>66</v>
      </c>
      <c r="C52" s="24">
        <v>13</v>
      </c>
      <c r="D52" s="25" t="s">
        <v>92</v>
      </c>
      <c r="E52" s="25">
        <v>240</v>
      </c>
      <c r="F52" s="26">
        <f>'Приложение 5'!G48</f>
        <v>15</v>
      </c>
      <c r="G52" s="37">
        <f>'Приложение 5'!H48</f>
        <v>15</v>
      </c>
      <c r="H52" s="37">
        <f>'Приложение 5'!I48</f>
        <v>15</v>
      </c>
    </row>
    <row r="53" spans="1:8" s="55" customFormat="1" ht="30" hidden="1">
      <c r="A53" s="36" t="s">
        <v>169</v>
      </c>
      <c r="B53" s="24" t="s">
        <v>66</v>
      </c>
      <c r="C53" s="24">
        <v>13</v>
      </c>
      <c r="D53" s="25" t="s">
        <v>170</v>
      </c>
      <c r="E53" s="25"/>
      <c r="F53" s="37">
        <f>F54</f>
        <v>0</v>
      </c>
      <c r="G53" s="37">
        <f t="shared" ref="G53:H54" si="21">G54</f>
        <v>0</v>
      </c>
      <c r="H53" s="37">
        <f t="shared" si="21"/>
        <v>0</v>
      </c>
    </row>
    <row r="54" spans="1:8" s="55" customFormat="1" hidden="1">
      <c r="A54" s="36" t="s">
        <v>29</v>
      </c>
      <c r="B54" s="24" t="s">
        <v>66</v>
      </c>
      <c r="C54" s="24">
        <v>13</v>
      </c>
      <c r="D54" s="25" t="s">
        <v>171</v>
      </c>
      <c r="E54" s="25"/>
      <c r="F54" s="37">
        <f>F55</f>
        <v>0</v>
      </c>
      <c r="G54" s="37">
        <f t="shared" si="21"/>
        <v>0</v>
      </c>
      <c r="H54" s="37">
        <f t="shared" si="21"/>
        <v>0</v>
      </c>
    </row>
    <row r="55" spans="1:8" s="55" customFormat="1" ht="30" hidden="1">
      <c r="A55" s="36" t="s">
        <v>32</v>
      </c>
      <c r="B55" s="24" t="s">
        <v>66</v>
      </c>
      <c r="C55" s="24">
        <v>13</v>
      </c>
      <c r="D55" s="25" t="s">
        <v>171</v>
      </c>
      <c r="E55" s="25">
        <v>200</v>
      </c>
      <c r="F55" s="37">
        <f>F56</f>
        <v>0</v>
      </c>
      <c r="G55" s="37">
        <f>G56</f>
        <v>0</v>
      </c>
      <c r="H55" s="37">
        <f>H56</f>
        <v>0</v>
      </c>
    </row>
    <row r="56" spans="1:8" s="55" customFormat="1" ht="45" hidden="1">
      <c r="A56" s="36" t="s">
        <v>17</v>
      </c>
      <c r="B56" s="24" t="s">
        <v>66</v>
      </c>
      <c r="C56" s="24">
        <v>13</v>
      </c>
      <c r="D56" s="25" t="s">
        <v>171</v>
      </c>
      <c r="E56" s="25">
        <v>240</v>
      </c>
      <c r="F56" s="37">
        <f>'Приложение 5'!G52</f>
        <v>0</v>
      </c>
      <c r="G56" s="37"/>
      <c r="H56" s="37"/>
    </row>
    <row r="57" spans="1:8" ht="90" customHeight="1">
      <c r="A57" s="31" t="s">
        <v>172</v>
      </c>
      <c r="B57" s="24" t="s">
        <v>66</v>
      </c>
      <c r="C57" s="24">
        <v>13</v>
      </c>
      <c r="D57" s="25" t="s">
        <v>30</v>
      </c>
      <c r="E57" s="25"/>
      <c r="F57" s="26">
        <f>F58+F66</f>
        <v>252</v>
      </c>
      <c r="G57" s="26">
        <f t="shared" ref="G57:H57" si="22">G58+G66</f>
        <v>252</v>
      </c>
      <c r="H57" s="26">
        <f t="shared" si="22"/>
        <v>252</v>
      </c>
    </row>
    <row r="58" spans="1:8" ht="28.5" customHeight="1">
      <c r="A58" s="31" t="s">
        <v>93</v>
      </c>
      <c r="B58" s="24" t="s">
        <v>66</v>
      </c>
      <c r="C58" s="24">
        <v>13</v>
      </c>
      <c r="D58" s="25" t="s">
        <v>31</v>
      </c>
      <c r="E58" s="25"/>
      <c r="F58" s="26">
        <f>F59</f>
        <v>48</v>
      </c>
      <c r="G58" s="26">
        <f t="shared" ref="G58:H60" si="23">G59</f>
        <v>48</v>
      </c>
      <c r="H58" s="26">
        <f t="shared" si="23"/>
        <v>48</v>
      </c>
    </row>
    <row r="59" spans="1:8" ht="37.15" customHeight="1">
      <c r="A59" s="32" t="s">
        <v>246</v>
      </c>
      <c r="B59" s="33" t="s">
        <v>66</v>
      </c>
      <c r="C59" s="33">
        <v>13</v>
      </c>
      <c r="D59" s="34" t="s">
        <v>265</v>
      </c>
      <c r="E59" s="25"/>
      <c r="F59" s="26">
        <f>F60+F64+F62</f>
        <v>48</v>
      </c>
      <c r="G59" s="26">
        <f t="shared" ref="G59:H59" si="24">G60+G64+G62</f>
        <v>48</v>
      </c>
      <c r="H59" s="26">
        <f t="shared" si="24"/>
        <v>48</v>
      </c>
    </row>
    <row r="60" spans="1:8" ht="30" hidden="1">
      <c r="A60" s="32" t="s">
        <v>32</v>
      </c>
      <c r="B60" s="33" t="s">
        <v>66</v>
      </c>
      <c r="C60" s="33">
        <v>13</v>
      </c>
      <c r="D60" s="34" t="s">
        <v>94</v>
      </c>
      <c r="E60" s="25">
        <v>200</v>
      </c>
      <c r="F60" s="26">
        <f>F61</f>
        <v>0</v>
      </c>
      <c r="G60" s="26">
        <f t="shared" si="23"/>
        <v>0</v>
      </c>
      <c r="H60" s="26">
        <f t="shared" si="23"/>
        <v>0</v>
      </c>
    </row>
    <row r="61" spans="1:8" ht="45" hidden="1">
      <c r="A61" s="32" t="s">
        <v>17</v>
      </c>
      <c r="B61" s="33" t="s">
        <v>66</v>
      </c>
      <c r="C61" s="33">
        <v>13</v>
      </c>
      <c r="D61" s="34" t="s">
        <v>94</v>
      </c>
      <c r="E61" s="25">
        <v>240</v>
      </c>
      <c r="F61" s="26">
        <f>'Приложение 5'!G57</f>
        <v>0</v>
      </c>
      <c r="G61" s="26">
        <f>'Приложение 5'!H57</f>
        <v>0</v>
      </c>
      <c r="H61" s="26">
        <f>'Приложение 5'!I57</f>
        <v>0</v>
      </c>
    </row>
    <row r="62" spans="1:8" ht="45">
      <c r="A62" s="32" t="s">
        <v>57</v>
      </c>
      <c r="B62" s="33" t="s">
        <v>66</v>
      </c>
      <c r="C62" s="33">
        <v>13</v>
      </c>
      <c r="D62" s="34" t="s">
        <v>265</v>
      </c>
      <c r="E62" s="25">
        <v>600</v>
      </c>
      <c r="F62" s="26">
        <f>F63</f>
        <v>48</v>
      </c>
      <c r="G62" s="26">
        <f t="shared" ref="G62:H62" si="25">G63</f>
        <v>48</v>
      </c>
      <c r="H62" s="26">
        <f t="shared" si="25"/>
        <v>48</v>
      </c>
    </row>
    <row r="63" spans="1:8">
      <c r="A63" s="32" t="s">
        <v>58</v>
      </c>
      <c r="B63" s="33" t="s">
        <v>66</v>
      </c>
      <c r="C63" s="33">
        <v>13</v>
      </c>
      <c r="D63" s="34" t="s">
        <v>265</v>
      </c>
      <c r="E63" s="25">
        <v>610</v>
      </c>
      <c r="F63" s="26">
        <f>'Приложение 5'!G59</f>
        <v>48</v>
      </c>
      <c r="G63" s="26">
        <f>'Приложение 5'!H59</f>
        <v>48</v>
      </c>
      <c r="H63" s="26">
        <f>'Приложение 5'!I59</f>
        <v>48</v>
      </c>
    </row>
    <row r="64" spans="1:8" s="55" customFormat="1" hidden="1">
      <c r="A64" s="36" t="s">
        <v>18</v>
      </c>
      <c r="B64" s="24" t="s">
        <v>66</v>
      </c>
      <c r="C64" s="24">
        <v>13</v>
      </c>
      <c r="D64" s="25" t="s">
        <v>94</v>
      </c>
      <c r="E64" s="25">
        <v>800</v>
      </c>
      <c r="F64" s="37">
        <f>F65</f>
        <v>0</v>
      </c>
      <c r="G64" s="37">
        <f t="shared" ref="G64:H64" si="26">G65</f>
        <v>0</v>
      </c>
      <c r="H64" s="37">
        <f t="shared" si="26"/>
        <v>0</v>
      </c>
    </row>
    <row r="65" spans="1:8" s="55" customFormat="1" hidden="1">
      <c r="A65" s="36" t="s">
        <v>19</v>
      </c>
      <c r="B65" s="24" t="s">
        <v>66</v>
      </c>
      <c r="C65" s="24">
        <v>13</v>
      </c>
      <c r="D65" s="25" t="s">
        <v>94</v>
      </c>
      <c r="E65" s="25">
        <v>850</v>
      </c>
      <c r="F65" s="37">
        <f>'Приложение 5'!G61</f>
        <v>0</v>
      </c>
      <c r="G65" s="37"/>
      <c r="H65" s="37"/>
    </row>
    <row r="66" spans="1:8" ht="60">
      <c r="A66" s="32" t="s">
        <v>101</v>
      </c>
      <c r="B66" s="24" t="s">
        <v>66</v>
      </c>
      <c r="C66" s="24">
        <v>13</v>
      </c>
      <c r="D66" s="25" t="s">
        <v>96</v>
      </c>
      <c r="E66" s="25"/>
      <c r="F66" s="26">
        <f>F67</f>
        <v>204</v>
      </c>
      <c r="G66" s="26">
        <f t="shared" ref="G66:H67" si="27">G67</f>
        <v>204</v>
      </c>
      <c r="H66" s="26">
        <f t="shared" si="27"/>
        <v>204</v>
      </c>
    </row>
    <row r="67" spans="1:8">
      <c r="A67" s="31" t="s">
        <v>29</v>
      </c>
      <c r="B67" s="24" t="s">
        <v>66</v>
      </c>
      <c r="C67" s="24">
        <v>13</v>
      </c>
      <c r="D67" s="25" t="s">
        <v>95</v>
      </c>
      <c r="E67" s="25"/>
      <c r="F67" s="26">
        <f>F68</f>
        <v>204</v>
      </c>
      <c r="G67" s="26">
        <f t="shared" si="27"/>
        <v>204</v>
      </c>
      <c r="H67" s="26">
        <f t="shared" si="27"/>
        <v>204</v>
      </c>
    </row>
    <row r="68" spans="1:8" ht="30">
      <c r="A68" s="31" t="s">
        <v>32</v>
      </c>
      <c r="B68" s="24" t="s">
        <v>66</v>
      </c>
      <c r="C68" s="24">
        <v>13</v>
      </c>
      <c r="D68" s="25" t="s">
        <v>95</v>
      </c>
      <c r="E68" s="25">
        <v>200</v>
      </c>
      <c r="F68" s="26">
        <f>F69</f>
        <v>204</v>
      </c>
      <c r="G68" s="26">
        <f>G69</f>
        <v>204</v>
      </c>
      <c r="H68" s="26">
        <f>H69</f>
        <v>204</v>
      </c>
    </row>
    <row r="69" spans="1:8" ht="43.9" customHeight="1">
      <c r="A69" s="31" t="s">
        <v>17</v>
      </c>
      <c r="B69" s="24" t="s">
        <v>66</v>
      </c>
      <c r="C69" s="24">
        <v>13</v>
      </c>
      <c r="D69" s="25" t="s">
        <v>95</v>
      </c>
      <c r="E69" s="25">
        <v>240</v>
      </c>
      <c r="F69" s="26">
        <f>'Приложение 5'!G65</f>
        <v>204</v>
      </c>
      <c r="G69" s="26">
        <f>'Приложение 5'!H65</f>
        <v>204</v>
      </c>
      <c r="H69" s="26">
        <f>'Приложение 5'!I65</f>
        <v>204</v>
      </c>
    </row>
    <row r="70" spans="1:8" ht="14.65" customHeight="1">
      <c r="A70" s="31" t="s">
        <v>24</v>
      </c>
      <c r="B70" s="24" t="s">
        <v>66</v>
      </c>
      <c r="C70" s="24">
        <v>13</v>
      </c>
      <c r="D70" s="25" t="s">
        <v>97</v>
      </c>
      <c r="E70" s="25"/>
      <c r="F70" s="26">
        <f>F75+F71</f>
        <v>599</v>
      </c>
      <c r="G70" s="26">
        <f>G75</f>
        <v>438.7</v>
      </c>
      <c r="H70" s="26">
        <f>H75</f>
        <v>58.7</v>
      </c>
    </row>
    <row r="71" spans="1:8" s="40" customFormat="1" ht="29.25" hidden="1" customHeight="1">
      <c r="A71" s="36" t="s">
        <v>164</v>
      </c>
      <c r="B71" s="24" t="s">
        <v>66</v>
      </c>
      <c r="C71" s="24">
        <v>13</v>
      </c>
      <c r="D71" s="25" t="s">
        <v>165</v>
      </c>
      <c r="E71" s="25"/>
      <c r="F71" s="37">
        <f>F72</f>
        <v>0</v>
      </c>
      <c r="G71" s="37">
        <f t="shared" ref="G71:H73" si="28">G72</f>
        <v>0</v>
      </c>
      <c r="H71" s="37">
        <f t="shared" si="28"/>
        <v>0</v>
      </c>
    </row>
    <row r="72" spans="1:8" s="40" customFormat="1" ht="33" hidden="1" customHeight="1">
      <c r="A72" s="36" t="s">
        <v>166</v>
      </c>
      <c r="B72" s="24" t="s">
        <v>66</v>
      </c>
      <c r="C72" s="24">
        <v>13</v>
      </c>
      <c r="D72" s="25" t="s">
        <v>167</v>
      </c>
      <c r="E72" s="25"/>
      <c r="F72" s="37">
        <f>F73</f>
        <v>0</v>
      </c>
      <c r="G72" s="37">
        <f t="shared" si="28"/>
        <v>0</v>
      </c>
      <c r="H72" s="37">
        <f t="shared" si="28"/>
        <v>0</v>
      </c>
    </row>
    <row r="73" spans="1:8" s="40" customFormat="1" ht="14.65" hidden="1" customHeight="1">
      <c r="A73" s="36" t="s">
        <v>18</v>
      </c>
      <c r="B73" s="24" t="s">
        <v>66</v>
      </c>
      <c r="C73" s="24">
        <v>13</v>
      </c>
      <c r="D73" s="25" t="s">
        <v>167</v>
      </c>
      <c r="E73" s="25">
        <v>800</v>
      </c>
      <c r="F73" s="37">
        <f>F74</f>
        <v>0</v>
      </c>
      <c r="G73" s="37">
        <f t="shared" si="28"/>
        <v>0</v>
      </c>
      <c r="H73" s="37">
        <f t="shared" si="28"/>
        <v>0</v>
      </c>
    </row>
    <row r="74" spans="1:8" s="40" customFormat="1" ht="14.65" hidden="1" customHeight="1">
      <c r="A74" s="36" t="s">
        <v>168</v>
      </c>
      <c r="B74" s="24" t="s">
        <v>66</v>
      </c>
      <c r="C74" s="24">
        <v>13</v>
      </c>
      <c r="D74" s="25" t="s">
        <v>167</v>
      </c>
      <c r="E74" s="25">
        <v>830</v>
      </c>
      <c r="F74" s="37">
        <f>'Приложение 5'!G70</f>
        <v>0</v>
      </c>
      <c r="G74" s="37">
        <f>'Приложение 5'!H70</f>
        <v>0</v>
      </c>
      <c r="H74" s="37">
        <f>'Приложение 5'!I70</f>
        <v>0</v>
      </c>
    </row>
    <row r="75" spans="1:8" ht="14.65" customHeight="1">
      <c r="A75" s="31" t="s">
        <v>98</v>
      </c>
      <c r="B75" s="24" t="s">
        <v>66</v>
      </c>
      <c r="C75" s="24">
        <v>13</v>
      </c>
      <c r="D75" s="25" t="s">
        <v>99</v>
      </c>
      <c r="E75" s="25"/>
      <c r="F75" s="26">
        <f>F76+F79+F84</f>
        <v>599</v>
      </c>
      <c r="G75" s="26">
        <f t="shared" ref="G75:H75" si="29">G76+G79</f>
        <v>438.7</v>
      </c>
      <c r="H75" s="26">
        <f t="shared" si="29"/>
        <v>58.7</v>
      </c>
    </row>
    <row r="76" spans="1:8">
      <c r="A76" s="31" t="s">
        <v>33</v>
      </c>
      <c r="B76" s="24" t="s">
        <v>66</v>
      </c>
      <c r="C76" s="24">
        <v>13</v>
      </c>
      <c r="D76" s="25" t="s">
        <v>100</v>
      </c>
      <c r="E76" s="25"/>
      <c r="F76" s="26">
        <f>F77</f>
        <v>58.7</v>
      </c>
      <c r="G76" s="26">
        <f t="shared" ref="G76:H77" si="30">G77</f>
        <v>58.7</v>
      </c>
      <c r="H76" s="26">
        <f t="shared" si="30"/>
        <v>58.7</v>
      </c>
    </row>
    <row r="77" spans="1:8" ht="14.65" customHeight="1">
      <c r="A77" s="31" t="s">
        <v>18</v>
      </c>
      <c r="B77" s="24" t="s">
        <v>66</v>
      </c>
      <c r="C77" s="24">
        <v>13</v>
      </c>
      <c r="D77" s="25" t="s">
        <v>100</v>
      </c>
      <c r="E77" s="25">
        <v>800</v>
      </c>
      <c r="F77" s="26">
        <f>F78</f>
        <v>58.7</v>
      </c>
      <c r="G77" s="26">
        <f t="shared" si="30"/>
        <v>58.7</v>
      </c>
      <c r="H77" s="26">
        <f t="shared" si="30"/>
        <v>58.7</v>
      </c>
    </row>
    <row r="78" spans="1:8">
      <c r="A78" s="31" t="s">
        <v>19</v>
      </c>
      <c r="B78" s="24" t="s">
        <v>66</v>
      </c>
      <c r="C78" s="24">
        <v>13</v>
      </c>
      <c r="D78" s="25" t="s">
        <v>100</v>
      </c>
      <c r="E78" s="25">
        <v>850</v>
      </c>
      <c r="F78" s="26">
        <f>'Приложение 5'!G74</f>
        <v>58.7</v>
      </c>
      <c r="G78" s="26">
        <f>'Приложение 5'!H74</f>
        <v>58.7</v>
      </c>
      <c r="H78" s="26">
        <f>'Приложение 5'!I74</f>
        <v>58.7</v>
      </c>
    </row>
    <row r="79" spans="1:8" ht="30">
      <c r="A79" s="31" t="s">
        <v>117</v>
      </c>
      <c r="B79" s="24" t="s">
        <v>66</v>
      </c>
      <c r="C79" s="24">
        <v>13</v>
      </c>
      <c r="D79" s="25" t="s">
        <v>118</v>
      </c>
      <c r="E79" s="25"/>
      <c r="F79" s="26">
        <f>F80+F82</f>
        <v>402</v>
      </c>
      <c r="G79" s="26">
        <f>G80+G82</f>
        <v>380</v>
      </c>
      <c r="H79" s="26">
        <f>H80+H82</f>
        <v>0</v>
      </c>
    </row>
    <row r="80" spans="1:8" ht="14.65" customHeight="1">
      <c r="A80" s="31" t="s">
        <v>32</v>
      </c>
      <c r="B80" s="24" t="s">
        <v>66</v>
      </c>
      <c r="C80" s="24">
        <v>13</v>
      </c>
      <c r="D80" s="25" t="s">
        <v>118</v>
      </c>
      <c r="E80" s="25">
        <v>200</v>
      </c>
      <c r="F80" s="26">
        <f>F81</f>
        <v>102</v>
      </c>
      <c r="G80" s="26">
        <f t="shared" ref="G80:H80" si="31">G81</f>
        <v>80</v>
      </c>
      <c r="H80" s="26">
        <f t="shared" si="31"/>
        <v>0</v>
      </c>
    </row>
    <row r="81" spans="1:9" ht="45">
      <c r="A81" s="31" t="s">
        <v>17</v>
      </c>
      <c r="B81" s="24" t="s">
        <v>66</v>
      </c>
      <c r="C81" s="24">
        <v>13</v>
      </c>
      <c r="D81" s="25" t="s">
        <v>118</v>
      </c>
      <c r="E81" s="25">
        <v>240</v>
      </c>
      <c r="F81" s="26">
        <f>'Приложение 5'!G77</f>
        <v>102</v>
      </c>
      <c r="G81" s="26">
        <f>'Приложение 5'!H77</f>
        <v>80</v>
      </c>
      <c r="H81" s="26">
        <f>'Приложение 5'!I77</f>
        <v>0</v>
      </c>
      <c r="I81" s="16"/>
    </row>
    <row r="82" spans="1:9" s="47" customFormat="1" ht="14.65" customHeight="1">
      <c r="A82" s="31" t="s">
        <v>18</v>
      </c>
      <c r="B82" s="24" t="s">
        <v>66</v>
      </c>
      <c r="C82" s="24">
        <v>13</v>
      </c>
      <c r="D82" s="25" t="s">
        <v>118</v>
      </c>
      <c r="E82" s="25">
        <v>800</v>
      </c>
      <c r="F82" s="26">
        <f>F83</f>
        <v>300</v>
      </c>
      <c r="G82" s="26">
        <f>G83</f>
        <v>300</v>
      </c>
      <c r="H82" s="26">
        <f>H83</f>
        <v>0</v>
      </c>
    </row>
    <row r="83" spans="1:9" s="47" customFormat="1">
      <c r="A83" s="31" t="s">
        <v>19</v>
      </c>
      <c r="B83" s="24" t="s">
        <v>66</v>
      </c>
      <c r="C83" s="24">
        <v>13</v>
      </c>
      <c r="D83" s="25" t="s">
        <v>118</v>
      </c>
      <c r="E83" s="25">
        <v>850</v>
      </c>
      <c r="F83" s="26">
        <f>'Приложение 5'!G79</f>
        <v>300</v>
      </c>
      <c r="G83" s="26">
        <f>'Приложение 5'!H79</f>
        <v>300</v>
      </c>
      <c r="H83" s="26">
        <f>'Приложение 5'!I79</f>
        <v>0</v>
      </c>
    </row>
    <row r="84" spans="1:9" s="47" customFormat="1" ht="30">
      <c r="A84" s="36" t="s">
        <v>234</v>
      </c>
      <c r="B84" s="24" t="s">
        <v>66</v>
      </c>
      <c r="C84" s="24" t="s">
        <v>161</v>
      </c>
      <c r="D84" s="25" t="s">
        <v>235</v>
      </c>
      <c r="E84" s="25"/>
      <c r="F84" s="26">
        <f>F85</f>
        <v>138.30000000000001</v>
      </c>
      <c r="G84" s="26"/>
      <c r="H84" s="26"/>
    </row>
    <row r="85" spans="1:9" s="47" customFormat="1" ht="45">
      <c r="A85" s="36" t="s">
        <v>57</v>
      </c>
      <c r="B85" s="24" t="s">
        <v>66</v>
      </c>
      <c r="C85" s="24" t="s">
        <v>161</v>
      </c>
      <c r="D85" s="25" t="s">
        <v>235</v>
      </c>
      <c r="E85" s="25">
        <v>600</v>
      </c>
      <c r="F85" s="26">
        <f>F86</f>
        <v>138.30000000000001</v>
      </c>
      <c r="G85" s="26"/>
      <c r="H85" s="26"/>
    </row>
    <row r="86" spans="1:9" s="47" customFormat="1">
      <c r="A86" s="36" t="s">
        <v>58</v>
      </c>
      <c r="B86" s="24" t="s">
        <v>66</v>
      </c>
      <c r="C86" s="24" t="s">
        <v>161</v>
      </c>
      <c r="D86" s="25" t="s">
        <v>235</v>
      </c>
      <c r="E86" s="25">
        <v>610</v>
      </c>
      <c r="F86" s="26">
        <f>'Приложение 5'!G82</f>
        <v>138.30000000000001</v>
      </c>
      <c r="G86" s="26"/>
      <c r="H86" s="26"/>
    </row>
    <row r="87" spans="1:9" ht="14.65" hidden="1" customHeight="1">
      <c r="A87" s="27" t="s">
        <v>34</v>
      </c>
      <c r="B87" s="28" t="s">
        <v>67</v>
      </c>
      <c r="C87" s="28"/>
      <c r="D87" s="29"/>
      <c r="E87" s="29"/>
      <c r="F87" s="30">
        <f t="shared" ref="F87:H92" si="32">F88</f>
        <v>0</v>
      </c>
      <c r="G87" s="30">
        <f t="shared" si="32"/>
        <v>0</v>
      </c>
      <c r="H87" s="30">
        <f t="shared" si="32"/>
        <v>0</v>
      </c>
    </row>
    <row r="88" spans="1:9" ht="32.65" hidden="1" customHeight="1">
      <c r="A88" s="62" t="s">
        <v>35</v>
      </c>
      <c r="B88" s="71" t="s">
        <v>67</v>
      </c>
      <c r="C88" s="71" t="s">
        <v>68</v>
      </c>
      <c r="D88" s="63"/>
      <c r="E88" s="63"/>
      <c r="F88" s="64">
        <f t="shared" si="32"/>
        <v>0</v>
      </c>
      <c r="G88" s="64">
        <f t="shared" si="32"/>
        <v>0</v>
      </c>
      <c r="H88" s="64">
        <f t="shared" si="32"/>
        <v>0</v>
      </c>
    </row>
    <row r="89" spans="1:9" ht="30" hidden="1">
      <c r="A89" s="31" t="s">
        <v>40</v>
      </c>
      <c r="B89" s="24" t="s">
        <v>67</v>
      </c>
      <c r="C89" s="24" t="s">
        <v>68</v>
      </c>
      <c r="D89" s="25" t="s">
        <v>102</v>
      </c>
      <c r="E89" s="25"/>
      <c r="F89" s="26">
        <f t="shared" si="32"/>
        <v>0</v>
      </c>
      <c r="G89" s="26">
        <f t="shared" si="32"/>
        <v>0</v>
      </c>
      <c r="H89" s="26">
        <f t="shared" si="32"/>
        <v>0</v>
      </c>
    </row>
    <row r="90" spans="1:9" ht="45" hidden="1">
      <c r="A90" s="31" t="s">
        <v>104</v>
      </c>
      <c r="B90" s="24" t="s">
        <v>67</v>
      </c>
      <c r="C90" s="24" t="s">
        <v>68</v>
      </c>
      <c r="D90" s="25" t="s">
        <v>103</v>
      </c>
      <c r="E90" s="25"/>
      <c r="F90" s="26">
        <f t="shared" si="32"/>
        <v>0</v>
      </c>
      <c r="G90" s="26">
        <f t="shared" si="32"/>
        <v>0</v>
      </c>
      <c r="H90" s="26">
        <f t="shared" si="32"/>
        <v>0</v>
      </c>
    </row>
    <row r="91" spans="1:9" ht="44.65" hidden="1" customHeight="1">
      <c r="A91" s="31" t="s">
        <v>36</v>
      </c>
      <c r="B91" s="24" t="s">
        <v>67</v>
      </c>
      <c r="C91" s="24" t="s">
        <v>68</v>
      </c>
      <c r="D91" s="25" t="s">
        <v>105</v>
      </c>
      <c r="E91" s="25"/>
      <c r="F91" s="26">
        <f t="shared" si="32"/>
        <v>0</v>
      </c>
      <c r="G91" s="26">
        <f t="shared" si="32"/>
        <v>0</v>
      </c>
      <c r="H91" s="26">
        <f t="shared" si="32"/>
        <v>0</v>
      </c>
    </row>
    <row r="92" spans="1:9" ht="75" hidden="1">
      <c r="A92" s="31" t="s">
        <v>11</v>
      </c>
      <c r="B92" s="24" t="s">
        <v>67</v>
      </c>
      <c r="C92" s="24" t="s">
        <v>68</v>
      </c>
      <c r="D92" s="25" t="s">
        <v>105</v>
      </c>
      <c r="E92" s="25">
        <v>100</v>
      </c>
      <c r="F92" s="26">
        <f t="shared" si="32"/>
        <v>0</v>
      </c>
      <c r="G92" s="26">
        <f t="shared" si="32"/>
        <v>0</v>
      </c>
      <c r="H92" s="26">
        <f t="shared" si="32"/>
        <v>0</v>
      </c>
    </row>
    <row r="93" spans="1:9" ht="31.9" hidden="1" customHeight="1">
      <c r="A93" s="31" t="s">
        <v>12</v>
      </c>
      <c r="B93" s="24" t="s">
        <v>67</v>
      </c>
      <c r="C93" s="24" t="s">
        <v>68</v>
      </c>
      <c r="D93" s="25" t="s">
        <v>105</v>
      </c>
      <c r="E93" s="25">
        <v>120</v>
      </c>
      <c r="F93" s="26">
        <f>'Приложение 5'!G89</f>
        <v>0</v>
      </c>
      <c r="G93" s="26">
        <f>'Приложение 5'!H89</f>
        <v>0</v>
      </c>
      <c r="H93" s="26">
        <f>'Приложение 5'!I89</f>
        <v>0</v>
      </c>
    </row>
    <row r="94" spans="1:9" ht="42" customHeight="1">
      <c r="A94" s="27" t="s">
        <v>37</v>
      </c>
      <c r="B94" s="28" t="s">
        <v>68</v>
      </c>
      <c r="C94" s="29"/>
      <c r="D94" s="29"/>
      <c r="E94" s="29"/>
      <c r="F94" s="30">
        <f>F95</f>
        <v>129.6</v>
      </c>
      <c r="G94" s="30">
        <f t="shared" ref="G94:H95" si="33">G95</f>
        <v>129.6</v>
      </c>
      <c r="H94" s="30">
        <f t="shared" si="33"/>
        <v>29.6</v>
      </c>
    </row>
    <row r="95" spans="1:9" ht="56.45" customHeight="1">
      <c r="A95" s="62" t="s">
        <v>269</v>
      </c>
      <c r="B95" s="71" t="s">
        <v>68</v>
      </c>
      <c r="C95" s="63">
        <v>10</v>
      </c>
      <c r="D95" s="63"/>
      <c r="E95" s="63"/>
      <c r="F95" s="64">
        <f>F96</f>
        <v>129.6</v>
      </c>
      <c r="G95" s="64">
        <f t="shared" si="33"/>
        <v>129.6</v>
      </c>
      <c r="H95" s="64">
        <f t="shared" si="33"/>
        <v>29.6</v>
      </c>
    </row>
    <row r="96" spans="1:9" ht="60">
      <c r="A96" s="31" t="s">
        <v>106</v>
      </c>
      <c r="B96" s="24" t="s">
        <v>68</v>
      </c>
      <c r="C96" s="25">
        <v>10</v>
      </c>
      <c r="D96" s="25" t="s">
        <v>38</v>
      </c>
      <c r="E96" s="25"/>
      <c r="F96" s="26">
        <f>F97+F101</f>
        <v>129.6</v>
      </c>
      <c r="G96" s="26">
        <f t="shared" ref="G96:H96" si="34">G97+G101</f>
        <v>129.6</v>
      </c>
      <c r="H96" s="26">
        <f t="shared" si="34"/>
        <v>29.6</v>
      </c>
    </row>
    <row r="97" spans="1:8" ht="35.25" customHeight="1">
      <c r="A97" s="31" t="s">
        <v>178</v>
      </c>
      <c r="B97" s="24" t="s">
        <v>68</v>
      </c>
      <c r="C97" s="25">
        <v>10</v>
      </c>
      <c r="D97" s="25" t="s">
        <v>107</v>
      </c>
      <c r="E97" s="25"/>
      <c r="F97" s="26">
        <f>F98</f>
        <v>100</v>
      </c>
      <c r="G97" s="26">
        <f t="shared" ref="G97:H98" si="35">G98</f>
        <v>100</v>
      </c>
      <c r="H97" s="26">
        <f t="shared" si="35"/>
        <v>0</v>
      </c>
    </row>
    <row r="98" spans="1:8" ht="34.15" customHeight="1">
      <c r="A98" s="32" t="s">
        <v>246</v>
      </c>
      <c r="B98" s="33" t="s">
        <v>68</v>
      </c>
      <c r="C98" s="34">
        <v>10</v>
      </c>
      <c r="D98" s="34" t="s">
        <v>264</v>
      </c>
      <c r="E98" s="25"/>
      <c r="F98" s="26">
        <f>F99</f>
        <v>100</v>
      </c>
      <c r="G98" s="26">
        <f t="shared" si="35"/>
        <v>100</v>
      </c>
      <c r="H98" s="26">
        <f t="shared" si="35"/>
        <v>0</v>
      </c>
    </row>
    <row r="99" spans="1:8" s="40" customFormat="1" ht="48" customHeight="1">
      <c r="A99" s="32" t="s">
        <v>57</v>
      </c>
      <c r="B99" s="33" t="s">
        <v>68</v>
      </c>
      <c r="C99" s="34">
        <v>10</v>
      </c>
      <c r="D99" s="34" t="s">
        <v>264</v>
      </c>
      <c r="E99" s="25">
        <v>600</v>
      </c>
      <c r="F99" s="37">
        <f>F100</f>
        <v>100</v>
      </c>
      <c r="G99" s="37">
        <f t="shared" ref="G99:H99" si="36">G100</f>
        <v>100</v>
      </c>
      <c r="H99" s="37">
        <f t="shared" si="36"/>
        <v>0</v>
      </c>
    </row>
    <row r="100" spans="1:8" s="40" customFormat="1">
      <c r="A100" s="36" t="s">
        <v>58</v>
      </c>
      <c r="B100" s="24" t="s">
        <v>68</v>
      </c>
      <c r="C100" s="25">
        <v>10</v>
      </c>
      <c r="D100" s="34" t="s">
        <v>264</v>
      </c>
      <c r="E100" s="25">
        <v>610</v>
      </c>
      <c r="F100" s="37">
        <f>'Приложение 5'!G96</f>
        <v>100</v>
      </c>
      <c r="G100" s="37">
        <f>'Приложение 5'!H96</f>
        <v>100</v>
      </c>
      <c r="H100" s="37">
        <f>'Приложение 5'!I96</f>
        <v>0</v>
      </c>
    </row>
    <row r="101" spans="1:8" ht="30">
      <c r="A101" s="31" t="s">
        <v>179</v>
      </c>
      <c r="B101" s="24" t="s">
        <v>68</v>
      </c>
      <c r="C101" s="25">
        <v>10</v>
      </c>
      <c r="D101" s="25" t="s">
        <v>108</v>
      </c>
      <c r="E101" s="25"/>
      <c r="F101" s="26">
        <f>F102</f>
        <v>29.6</v>
      </c>
      <c r="G101" s="26">
        <f>G102</f>
        <v>29.6</v>
      </c>
      <c r="H101" s="26">
        <f t="shared" ref="G101:H103" si="37">H102</f>
        <v>29.6</v>
      </c>
    </row>
    <row r="102" spans="1:8" ht="14.65" customHeight="1">
      <c r="A102" s="31" t="s">
        <v>29</v>
      </c>
      <c r="B102" s="24" t="s">
        <v>68</v>
      </c>
      <c r="C102" s="25">
        <v>10</v>
      </c>
      <c r="D102" s="25" t="s">
        <v>109</v>
      </c>
      <c r="E102" s="25"/>
      <c r="F102" s="26">
        <f>F103</f>
        <v>29.6</v>
      </c>
      <c r="G102" s="26">
        <f>G103</f>
        <v>29.6</v>
      </c>
      <c r="H102" s="26">
        <f t="shared" si="37"/>
        <v>29.6</v>
      </c>
    </row>
    <row r="103" spans="1:8" ht="36" customHeight="1">
      <c r="A103" s="31" t="s">
        <v>32</v>
      </c>
      <c r="B103" s="24" t="s">
        <v>68</v>
      </c>
      <c r="C103" s="25">
        <v>10</v>
      </c>
      <c r="D103" s="25" t="s">
        <v>109</v>
      </c>
      <c r="E103" s="25">
        <v>200</v>
      </c>
      <c r="F103" s="26">
        <f>F104</f>
        <v>29.6</v>
      </c>
      <c r="G103" s="26">
        <f t="shared" si="37"/>
        <v>29.6</v>
      </c>
      <c r="H103" s="26">
        <f t="shared" si="37"/>
        <v>29.6</v>
      </c>
    </row>
    <row r="104" spans="1:8" ht="47.65" customHeight="1">
      <c r="A104" s="31" t="s">
        <v>17</v>
      </c>
      <c r="B104" s="24" t="s">
        <v>68</v>
      </c>
      <c r="C104" s="25">
        <v>10</v>
      </c>
      <c r="D104" s="25" t="s">
        <v>109</v>
      </c>
      <c r="E104" s="25">
        <v>240</v>
      </c>
      <c r="F104" s="26">
        <f>'Приложение 5'!G100</f>
        <v>29.6</v>
      </c>
      <c r="G104" s="26">
        <f>'Приложение 5'!H100</f>
        <v>29.6</v>
      </c>
      <c r="H104" s="26">
        <f>'Приложение 5'!I100</f>
        <v>29.6</v>
      </c>
    </row>
    <row r="105" spans="1:8" ht="14.65" customHeight="1">
      <c r="A105" s="27" t="s">
        <v>39</v>
      </c>
      <c r="B105" s="28" t="s">
        <v>69</v>
      </c>
      <c r="C105" s="29"/>
      <c r="D105" s="29"/>
      <c r="E105" s="29"/>
      <c r="F105" s="30">
        <f>F106+F118</f>
        <v>96</v>
      </c>
      <c r="G105" s="30">
        <f t="shared" ref="G105:H105" si="38">G106+G118</f>
        <v>96</v>
      </c>
      <c r="H105" s="30">
        <f t="shared" si="38"/>
        <v>96</v>
      </c>
    </row>
    <row r="106" spans="1:8" ht="24" hidden="1" customHeight="1">
      <c r="A106" s="62" t="s">
        <v>120</v>
      </c>
      <c r="B106" s="71" t="s">
        <v>69</v>
      </c>
      <c r="C106" s="71" t="s">
        <v>119</v>
      </c>
      <c r="D106" s="63"/>
      <c r="E106" s="63"/>
      <c r="F106" s="64">
        <f>F107</f>
        <v>0</v>
      </c>
      <c r="G106" s="64">
        <f t="shared" ref="G106:H106" si="39">G107</f>
        <v>0</v>
      </c>
      <c r="H106" s="64">
        <f t="shared" si="39"/>
        <v>0</v>
      </c>
    </row>
    <row r="107" spans="1:8" ht="30.6" hidden="1" customHeight="1">
      <c r="A107" s="31" t="s">
        <v>40</v>
      </c>
      <c r="B107" s="24" t="s">
        <v>69</v>
      </c>
      <c r="C107" s="33" t="s">
        <v>119</v>
      </c>
      <c r="D107" s="25" t="s">
        <v>102</v>
      </c>
      <c r="E107" s="25"/>
      <c r="F107" s="26">
        <f>F108</f>
        <v>0</v>
      </c>
      <c r="G107" s="26">
        <f t="shared" ref="G107:H110" si="40">G108</f>
        <v>0</v>
      </c>
      <c r="H107" s="26">
        <f t="shared" si="40"/>
        <v>0</v>
      </c>
    </row>
    <row r="108" spans="1:8" ht="28.5" hidden="1" customHeight="1">
      <c r="A108" s="31" t="s">
        <v>113</v>
      </c>
      <c r="B108" s="24" t="s">
        <v>69</v>
      </c>
      <c r="C108" s="33" t="s">
        <v>119</v>
      </c>
      <c r="D108" s="25" t="s">
        <v>114</v>
      </c>
      <c r="E108" s="25"/>
      <c r="F108" s="26">
        <f>F109+F112+F115</f>
        <v>0</v>
      </c>
      <c r="G108" s="26">
        <f t="shared" ref="G108:H108" si="41">G109+G112+G115</f>
        <v>0</v>
      </c>
      <c r="H108" s="26">
        <f t="shared" si="41"/>
        <v>0</v>
      </c>
    </row>
    <row r="109" spans="1:8" ht="75" hidden="1">
      <c r="A109" s="31" t="s">
        <v>121</v>
      </c>
      <c r="B109" s="24" t="s">
        <v>69</v>
      </c>
      <c r="C109" s="33" t="s">
        <v>119</v>
      </c>
      <c r="D109" s="25" t="s">
        <v>122</v>
      </c>
      <c r="E109" s="25"/>
      <c r="F109" s="26">
        <f>F110</f>
        <v>0</v>
      </c>
      <c r="G109" s="26">
        <f t="shared" si="40"/>
        <v>0</v>
      </c>
      <c r="H109" s="26">
        <f t="shared" si="40"/>
        <v>0</v>
      </c>
    </row>
    <row r="110" spans="1:8" ht="30.6" hidden="1" customHeight="1">
      <c r="A110" s="31" t="s">
        <v>32</v>
      </c>
      <c r="B110" s="24" t="s">
        <v>69</v>
      </c>
      <c r="C110" s="33" t="s">
        <v>119</v>
      </c>
      <c r="D110" s="25" t="s">
        <v>122</v>
      </c>
      <c r="E110" s="25">
        <v>200</v>
      </c>
      <c r="F110" s="26">
        <f>F111</f>
        <v>0</v>
      </c>
      <c r="G110" s="26">
        <f t="shared" si="40"/>
        <v>0</v>
      </c>
      <c r="H110" s="26">
        <f t="shared" si="40"/>
        <v>0</v>
      </c>
    </row>
    <row r="111" spans="1:8" ht="45" hidden="1">
      <c r="A111" s="31" t="s">
        <v>17</v>
      </c>
      <c r="B111" s="24" t="s">
        <v>69</v>
      </c>
      <c r="C111" s="33" t="s">
        <v>119</v>
      </c>
      <c r="D111" s="25" t="s">
        <v>122</v>
      </c>
      <c r="E111" s="25">
        <v>240</v>
      </c>
      <c r="F111" s="26">
        <f>'Приложение 5'!G107</f>
        <v>0</v>
      </c>
      <c r="G111" s="26">
        <f>'Приложение 5'!H107</f>
        <v>0</v>
      </c>
      <c r="H111" s="26">
        <f>'Приложение 5'!I107</f>
        <v>0</v>
      </c>
    </row>
    <row r="112" spans="1:8" ht="75" hidden="1">
      <c r="A112" s="36" t="s">
        <v>183</v>
      </c>
      <c r="B112" s="24" t="s">
        <v>69</v>
      </c>
      <c r="C112" s="24" t="s">
        <v>119</v>
      </c>
      <c r="D112" s="25" t="s">
        <v>218</v>
      </c>
      <c r="E112" s="25"/>
      <c r="F112" s="37">
        <f>F113</f>
        <v>0</v>
      </c>
      <c r="G112" s="37">
        <f t="shared" ref="G112:H113" si="42">G113</f>
        <v>0</v>
      </c>
      <c r="H112" s="37">
        <f t="shared" si="42"/>
        <v>0</v>
      </c>
    </row>
    <row r="113" spans="1:8" ht="30" hidden="1">
      <c r="A113" s="36" t="s">
        <v>32</v>
      </c>
      <c r="B113" s="24" t="s">
        <v>69</v>
      </c>
      <c r="C113" s="24" t="s">
        <v>119</v>
      </c>
      <c r="D113" s="25" t="s">
        <v>218</v>
      </c>
      <c r="E113" s="25">
        <v>200</v>
      </c>
      <c r="F113" s="37">
        <f>F114</f>
        <v>0</v>
      </c>
      <c r="G113" s="37">
        <f t="shared" si="42"/>
        <v>0</v>
      </c>
      <c r="H113" s="37">
        <f t="shared" si="42"/>
        <v>0</v>
      </c>
    </row>
    <row r="114" spans="1:8" ht="45" hidden="1">
      <c r="A114" s="36" t="s">
        <v>17</v>
      </c>
      <c r="B114" s="24" t="s">
        <v>69</v>
      </c>
      <c r="C114" s="24" t="s">
        <v>119</v>
      </c>
      <c r="D114" s="25" t="s">
        <v>218</v>
      </c>
      <c r="E114" s="25">
        <v>240</v>
      </c>
      <c r="F114" s="37">
        <f>'Приложение 5'!G110</f>
        <v>0</v>
      </c>
      <c r="G114" s="37">
        <f>'Приложение 5'!H110</f>
        <v>0</v>
      </c>
      <c r="H114" s="37">
        <f>'Приложение 5'!I110</f>
        <v>0</v>
      </c>
    </row>
    <row r="115" spans="1:8" ht="79.5" hidden="1" customHeight="1">
      <c r="A115" s="36" t="s">
        <v>184</v>
      </c>
      <c r="B115" s="24" t="s">
        <v>69</v>
      </c>
      <c r="C115" s="24" t="s">
        <v>119</v>
      </c>
      <c r="D115" s="25" t="s">
        <v>217</v>
      </c>
      <c r="E115" s="25"/>
      <c r="F115" s="37">
        <f>F116</f>
        <v>0</v>
      </c>
      <c r="G115" s="37">
        <f t="shared" ref="G115:H116" si="43">G116</f>
        <v>0</v>
      </c>
      <c r="H115" s="37">
        <f t="shared" si="43"/>
        <v>0</v>
      </c>
    </row>
    <row r="116" spans="1:8" ht="30" hidden="1">
      <c r="A116" s="36" t="s">
        <v>32</v>
      </c>
      <c r="B116" s="24" t="s">
        <v>69</v>
      </c>
      <c r="C116" s="24" t="s">
        <v>119</v>
      </c>
      <c r="D116" s="25" t="s">
        <v>217</v>
      </c>
      <c r="E116" s="25">
        <v>200</v>
      </c>
      <c r="F116" s="37">
        <f>F117</f>
        <v>0</v>
      </c>
      <c r="G116" s="37">
        <f t="shared" si="43"/>
        <v>0</v>
      </c>
      <c r="H116" s="37">
        <f t="shared" si="43"/>
        <v>0</v>
      </c>
    </row>
    <row r="117" spans="1:8" ht="45" hidden="1">
      <c r="A117" s="36" t="s">
        <v>17</v>
      </c>
      <c r="B117" s="24" t="s">
        <v>69</v>
      </c>
      <c r="C117" s="24" t="s">
        <v>119</v>
      </c>
      <c r="D117" s="25" t="s">
        <v>217</v>
      </c>
      <c r="E117" s="25">
        <v>240</v>
      </c>
      <c r="F117" s="37">
        <f>'Приложение 5'!G113</f>
        <v>0</v>
      </c>
      <c r="G117" s="37">
        <f>'Приложение 5'!H113</f>
        <v>0</v>
      </c>
      <c r="H117" s="37">
        <f>'Приложение 5'!I113</f>
        <v>0</v>
      </c>
    </row>
    <row r="118" spans="1:8" ht="30.6" customHeight="1">
      <c r="A118" s="62" t="s">
        <v>42</v>
      </c>
      <c r="B118" s="71" t="s">
        <v>69</v>
      </c>
      <c r="C118" s="63">
        <v>12</v>
      </c>
      <c r="D118" s="63"/>
      <c r="E118" s="63"/>
      <c r="F118" s="64">
        <f>F119+F124</f>
        <v>96</v>
      </c>
      <c r="G118" s="64">
        <f>G119+G124</f>
        <v>96</v>
      </c>
      <c r="H118" s="64">
        <f>H119+H124</f>
        <v>96</v>
      </c>
    </row>
    <row r="119" spans="1:8" ht="91.5" customHeight="1">
      <c r="A119" s="31" t="s">
        <v>172</v>
      </c>
      <c r="B119" s="24" t="s">
        <v>69</v>
      </c>
      <c r="C119" s="24" t="s">
        <v>112</v>
      </c>
      <c r="D119" s="25" t="s">
        <v>30</v>
      </c>
      <c r="E119" s="25"/>
      <c r="F119" s="26">
        <f>F120</f>
        <v>96</v>
      </c>
      <c r="G119" s="26">
        <f t="shared" ref="G119:H119" si="44">G120</f>
        <v>96</v>
      </c>
      <c r="H119" s="26">
        <f t="shared" si="44"/>
        <v>96</v>
      </c>
    </row>
    <row r="120" spans="1:8" ht="60">
      <c r="A120" s="32" t="s">
        <v>101</v>
      </c>
      <c r="B120" s="24" t="s">
        <v>69</v>
      </c>
      <c r="C120" s="24" t="s">
        <v>112</v>
      </c>
      <c r="D120" s="25" t="s">
        <v>96</v>
      </c>
      <c r="E120" s="25"/>
      <c r="F120" s="26">
        <f>F121</f>
        <v>96</v>
      </c>
      <c r="G120" s="26">
        <f t="shared" ref="G120:H121" si="45">G121</f>
        <v>96</v>
      </c>
      <c r="H120" s="26">
        <f t="shared" si="45"/>
        <v>96</v>
      </c>
    </row>
    <row r="121" spans="1:8">
      <c r="A121" s="31" t="s">
        <v>29</v>
      </c>
      <c r="B121" s="24" t="s">
        <v>69</v>
      </c>
      <c r="C121" s="24" t="s">
        <v>112</v>
      </c>
      <c r="D121" s="25" t="s">
        <v>95</v>
      </c>
      <c r="E121" s="25"/>
      <c r="F121" s="26">
        <f>F122</f>
        <v>96</v>
      </c>
      <c r="G121" s="26">
        <f t="shared" si="45"/>
        <v>96</v>
      </c>
      <c r="H121" s="26">
        <f t="shared" si="45"/>
        <v>96</v>
      </c>
    </row>
    <row r="122" spans="1:8" ht="30.6" customHeight="1">
      <c r="A122" s="31" t="s">
        <v>32</v>
      </c>
      <c r="B122" s="24" t="s">
        <v>69</v>
      </c>
      <c r="C122" s="24" t="s">
        <v>112</v>
      </c>
      <c r="D122" s="25" t="s">
        <v>95</v>
      </c>
      <c r="E122" s="25">
        <v>200</v>
      </c>
      <c r="F122" s="26">
        <f>F123</f>
        <v>96</v>
      </c>
      <c r="G122" s="26">
        <f>G123</f>
        <v>96</v>
      </c>
      <c r="H122" s="26">
        <f>H123</f>
        <v>96</v>
      </c>
    </row>
    <row r="123" spans="1:8" ht="30.6" customHeight="1">
      <c r="A123" s="31" t="s">
        <v>17</v>
      </c>
      <c r="B123" s="24" t="s">
        <v>69</v>
      </c>
      <c r="C123" s="24" t="s">
        <v>112</v>
      </c>
      <c r="D123" s="25" t="s">
        <v>95</v>
      </c>
      <c r="E123" s="25">
        <v>240</v>
      </c>
      <c r="F123" s="26">
        <f>'Приложение 5'!G119</f>
        <v>96</v>
      </c>
      <c r="G123" s="26">
        <f>'Приложение 5'!H119</f>
        <v>96</v>
      </c>
      <c r="H123" s="26">
        <f>'Приложение 5'!I119</f>
        <v>96</v>
      </c>
    </row>
    <row r="124" spans="1:8" ht="36.6" hidden="1" customHeight="1">
      <c r="A124" s="31" t="s">
        <v>40</v>
      </c>
      <c r="B124" s="24" t="s">
        <v>69</v>
      </c>
      <c r="C124" s="25">
        <v>12</v>
      </c>
      <c r="D124" s="25" t="s">
        <v>102</v>
      </c>
      <c r="E124" s="25"/>
      <c r="F124" s="26">
        <f>F125</f>
        <v>0</v>
      </c>
      <c r="G124" s="26">
        <f t="shared" ref="G124:H127" si="46">G125</f>
        <v>0</v>
      </c>
      <c r="H124" s="26">
        <f t="shared" si="46"/>
        <v>0</v>
      </c>
    </row>
    <row r="125" spans="1:8" ht="30" hidden="1" customHeight="1">
      <c r="A125" s="31" t="s">
        <v>113</v>
      </c>
      <c r="B125" s="24" t="s">
        <v>69</v>
      </c>
      <c r="C125" s="25">
        <v>12</v>
      </c>
      <c r="D125" s="25" t="s">
        <v>114</v>
      </c>
      <c r="E125" s="25"/>
      <c r="F125" s="26">
        <f>F126</f>
        <v>0</v>
      </c>
      <c r="G125" s="26">
        <f t="shared" si="46"/>
        <v>0</v>
      </c>
      <c r="H125" s="26">
        <f t="shared" si="46"/>
        <v>0</v>
      </c>
    </row>
    <row r="126" spans="1:8" ht="45" hidden="1">
      <c r="A126" s="31" t="s">
        <v>115</v>
      </c>
      <c r="B126" s="24" t="s">
        <v>69</v>
      </c>
      <c r="C126" s="25">
        <v>12</v>
      </c>
      <c r="D126" s="25" t="s">
        <v>116</v>
      </c>
      <c r="E126" s="25"/>
      <c r="F126" s="26">
        <f>F127</f>
        <v>0</v>
      </c>
      <c r="G126" s="26">
        <f t="shared" si="46"/>
        <v>0</v>
      </c>
      <c r="H126" s="26">
        <f t="shared" si="46"/>
        <v>0</v>
      </c>
    </row>
    <row r="127" spans="1:8" ht="30" hidden="1">
      <c r="A127" s="31" t="s">
        <v>32</v>
      </c>
      <c r="B127" s="24" t="s">
        <v>69</v>
      </c>
      <c r="C127" s="25">
        <v>12</v>
      </c>
      <c r="D127" s="25" t="s">
        <v>116</v>
      </c>
      <c r="E127" s="25">
        <v>200</v>
      </c>
      <c r="F127" s="26">
        <f>F128</f>
        <v>0</v>
      </c>
      <c r="G127" s="26">
        <f t="shared" si="46"/>
        <v>0</v>
      </c>
      <c r="H127" s="26">
        <f t="shared" si="46"/>
        <v>0</v>
      </c>
    </row>
    <row r="128" spans="1:8" ht="45" hidden="1">
      <c r="A128" s="31" t="s">
        <v>17</v>
      </c>
      <c r="B128" s="24" t="s">
        <v>69</v>
      </c>
      <c r="C128" s="25">
        <v>12</v>
      </c>
      <c r="D128" s="25" t="s">
        <v>116</v>
      </c>
      <c r="E128" s="25">
        <v>240</v>
      </c>
      <c r="F128" s="26">
        <f>'Приложение 5'!G124</f>
        <v>0</v>
      </c>
      <c r="G128" s="26">
        <f>'Приложение 5'!H124</f>
        <v>0</v>
      </c>
      <c r="H128" s="26">
        <f>'Приложение 5'!I124</f>
        <v>0</v>
      </c>
    </row>
    <row r="129" spans="1:8" ht="14.65" customHeight="1">
      <c r="A129" s="27" t="s">
        <v>43</v>
      </c>
      <c r="B129" s="28" t="s">
        <v>70</v>
      </c>
      <c r="C129" s="29"/>
      <c r="D129" s="29"/>
      <c r="E129" s="29"/>
      <c r="F129" s="30">
        <f>F130+F184</f>
        <v>10166.9</v>
      </c>
      <c r="G129" s="30">
        <f>G130+G184</f>
        <v>4380.3</v>
      </c>
      <c r="H129" s="30">
        <f>H130+H184</f>
        <v>4114.5</v>
      </c>
    </row>
    <row r="130" spans="1:8" ht="22.5" customHeight="1">
      <c r="A130" s="62" t="s">
        <v>44</v>
      </c>
      <c r="B130" s="71" t="s">
        <v>70</v>
      </c>
      <c r="C130" s="71" t="s">
        <v>67</v>
      </c>
      <c r="D130" s="63"/>
      <c r="E130" s="63"/>
      <c r="F130" s="64">
        <f>F131+F137+F160+F155+F165</f>
        <v>6280</v>
      </c>
      <c r="G130" s="64">
        <f>G131+G137+G160+G155</f>
        <v>2000</v>
      </c>
      <c r="H130" s="64">
        <f>H131+H137+H160+H155</f>
        <v>2000</v>
      </c>
    </row>
    <row r="131" spans="1:8" s="47" customFormat="1" ht="45">
      <c r="A131" s="36" t="s">
        <v>188</v>
      </c>
      <c r="B131" s="24" t="s">
        <v>70</v>
      </c>
      <c r="C131" s="24" t="s">
        <v>67</v>
      </c>
      <c r="D131" s="25" t="s">
        <v>189</v>
      </c>
      <c r="E131" s="25"/>
      <c r="F131" s="37">
        <f>F132</f>
        <v>100</v>
      </c>
      <c r="G131" s="37">
        <f t="shared" ref="G131:H135" si="47">G132</f>
        <v>0</v>
      </c>
      <c r="H131" s="37">
        <f t="shared" si="47"/>
        <v>0</v>
      </c>
    </row>
    <row r="132" spans="1:8" s="47" customFormat="1" ht="30">
      <c r="A132" s="36" t="s">
        <v>190</v>
      </c>
      <c r="B132" s="24" t="s">
        <v>70</v>
      </c>
      <c r="C132" s="24" t="s">
        <v>67</v>
      </c>
      <c r="D132" s="25" t="s">
        <v>191</v>
      </c>
      <c r="E132" s="25"/>
      <c r="F132" s="37">
        <f>F133</f>
        <v>100</v>
      </c>
      <c r="G132" s="37">
        <f t="shared" si="47"/>
        <v>0</v>
      </c>
      <c r="H132" s="37">
        <f t="shared" si="47"/>
        <v>0</v>
      </c>
    </row>
    <row r="133" spans="1:8" s="47" customFormat="1" ht="30">
      <c r="A133" s="36" t="s">
        <v>192</v>
      </c>
      <c r="B133" s="24" t="s">
        <v>70</v>
      </c>
      <c r="C133" s="24" t="s">
        <v>67</v>
      </c>
      <c r="D133" s="25" t="s">
        <v>193</v>
      </c>
      <c r="E133" s="25"/>
      <c r="F133" s="37">
        <f>F134</f>
        <v>100</v>
      </c>
      <c r="G133" s="37">
        <f t="shared" si="47"/>
        <v>0</v>
      </c>
      <c r="H133" s="37">
        <f t="shared" si="47"/>
        <v>0</v>
      </c>
    </row>
    <row r="134" spans="1:8" s="47" customFormat="1">
      <c r="A134" s="36" t="s">
        <v>29</v>
      </c>
      <c r="B134" s="24" t="s">
        <v>70</v>
      </c>
      <c r="C134" s="24" t="s">
        <v>67</v>
      </c>
      <c r="D134" s="25" t="s">
        <v>194</v>
      </c>
      <c r="E134" s="25"/>
      <c r="F134" s="37">
        <f>F135</f>
        <v>100</v>
      </c>
      <c r="G134" s="37">
        <f t="shared" si="47"/>
        <v>0</v>
      </c>
      <c r="H134" s="37">
        <f t="shared" si="47"/>
        <v>0</v>
      </c>
    </row>
    <row r="135" spans="1:8" s="47" customFormat="1" ht="30">
      <c r="A135" s="31" t="s">
        <v>32</v>
      </c>
      <c r="B135" s="24" t="s">
        <v>70</v>
      </c>
      <c r="C135" s="24" t="s">
        <v>67</v>
      </c>
      <c r="D135" s="25" t="s">
        <v>194</v>
      </c>
      <c r="E135" s="25">
        <v>200</v>
      </c>
      <c r="F135" s="37">
        <f>F136</f>
        <v>100</v>
      </c>
      <c r="G135" s="37">
        <f t="shared" si="47"/>
        <v>0</v>
      </c>
      <c r="H135" s="37">
        <f t="shared" si="47"/>
        <v>0</v>
      </c>
    </row>
    <row r="136" spans="1:8" s="47" customFormat="1" ht="45">
      <c r="A136" s="31" t="s">
        <v>17</v>
      </c>
      <c r="B136" s="24" t="s">
        <v>70</v>
      </c>
      <c r="C136" s="24" t="s">
        <v>67</v>
      </c>
      <c r="D136" s="25" t="s">
        <v>194</v>
      </c>
      <c r="E136" s="25">
        <v>240</v>
      </c>
      <c r="F136" s="37">
        <f>'Приложение 5'!G132</f>
        <v>100</v>
      </c>
      <c r="G136" s="37">
        <f>'Приложение 5'!H132</f>
        <v>0</v>
      </c>
      <c r="H136" s="37">
        <f>'Приложение 5'!I132</f>
        <v>0</v>
      </c>
    </row>
    <row r="137" spans="1:8" s="47" customFormat="1" ht="60">
      <c r="A137" s="31" t="s">
        <v>195</v>
      </c>
      <c r="B137" s="24" t="s">
        <v>70</v>
      </c>
      <c r="C137" s="24" t="s">
        <v>67</v>
      </c>
      <c r="D137" s="25" t="s">
        <v>196</v>
      </c>
      <c r="E137" s="25"/>
      <c r="F137" s="37">
        <f>F138+F145</f>
        <v>2630</v>
      </c>
      <c r="G137" s="37">
        <f t="shared" ref="G137:H137" si="48">G138+G145</f>
        <v>0</v>
      </c>
      <c r="H137" s="37">
        <f t="shared" si="48"/>
        <v>0</v>
      </c>
    </row>
    <row r="138" spans="1:8" s="47" customFormat="1" ht="30">
      <c r="A138" s="31" t="s">
        <v>198</v>
      </c>
      <c r="B138" s="24" t="s">
        <v>70</v>
      </c>
      <c r="C138" s="24" t="s">
        <v>67</v>
      </c>
      <c r="D138" s="25" t="s">
        <v>197</v>
      </c>
      <c r="E138" s="25"/>
      <c r="F138" s="37">
        <f>F139+F142</f>
        <v>830</v>
      </c>
      <c r="G138" s="37">
        <f>G142</f>
        <v>0</v>
      </c>
      <c r="H138" s="37">
        <f>H142</f>
        <v>0</v>
      </c>
    </row>
    <row r="139" spans="1:8" s="47" customFormat="1" ht="45" hidden="1">
      <c r="A139" s="36" t="s">
        <v>215</v>
      </c>
      <c r="B139" s="24" t="s">
        <v>70</v>
      </c>
      <c r="C139" s="24" t="s">
        <v>67</v>
      </c>
      <c r="D139" s="25" t="s">
        <v>214</v>
      </c>
      <c r="E139" s="25"/>
      <c r="F139" s="37">
        <f>F140</f>
        <v>0</v>
      </c>
      <c r="G139" s="37">
        <f t="shared" ref="G139:H140" si="49">G140</f>
        <v>0</v>
      </c>
      <c r="H139" s="37">
        <f t="shared" si="49"/>
        <v>0</v>
      </c>
    </row>
    <row r="140" spans="1:8" s="47" customFormat="1" ht="30" hidden="1">
      <c r="A140" s="36" t="s">
        <v>123</v>
      </c>
      <c r="B140" s="24" t="s">
        <v>70</v>
      </c>
      <c r="C140" s="24" t="s">
        <v>67</v>
      </c>
      <c r="D140" s="25" t="s">
        <v>214</v>
      </c>
      <c r="E140" s="25">
        <v>400</v>
      </c>
      <c r="F140" s="37">
        <f>F141</f>
        <v>0</v>
      </c>
      <c r="G140" s="37">
        <f t="shared" si="49"/>
        <v>0</v>
      </c>
      <c r="H140" s="37">
        <f t="shared" si="49"/>
        <v>0</v>
      </c>
    </row>
    <row r="141" spans="1:8" s="47" customFormat="1" hidden="1">
      <c r="A141" s="36" t="s">
        <v>124</v>
      </c>
      <c r="B141" s="24" t="s">
        <v>70</v>
      </c>
      <c r="C141" s="24" t="s">
        <v>67</v>
      </c>
      <c r="D141" s="25" t="s">
        <v>214</v>
      </c>
      <c r="E141" s="25">
        <v>410</v>
      </c>
      <c r="F141" s="37">
        <f>'Приложение 5'!G137</f>
        <v>0</v>
      </c>
      <c r="G141" s="37">
        <f>'Приложение 5'!H137</f>
        <v>0</v>
      </c>
      <c r="H141" s="37">
        <f>'Приложение 5'!I137</f>
        <v>0</v>
      </c>
    </row>
    <row r="142" spans="1:8" s="47" customFormat="1" ht="30">
      <c r="A142" s="32" t="s">
        <v>262</v>
      </c>
      <c r="B142" s="33" t="s">
        <v>70</v>
      </c>
      <c r="C142" s="33" t="s">
        <v>67</v>
      </c>
      <c r="D142" s="34" t="s">
        <v>263</v>
      </c>
      <c r="E142" s="25"/>
      <c r="F142" s="37">
        <f>F143</f>
        <v>830</v>
      </c>
      <c r="G142" s="37">
        <f t="shared" ref="G142:H143" si="50">G143</f>
        <v>0</v>
      </c>
      <c r="H142" s="37">
        <f t="shared" si="50"/>
        <v>0</v>
      </c>
    </row>
    <row r="143" spans="1:8" s="47" customFormat="1" ht="30">
      <c r="A143" s="32" t="s">
        <v>123</v>
      </c>
      <c r="B143" s="33" t="s">
        <v>70</v>
      </c>
      <c r="C143" s="33" t="s">
        <v>67</v>
      </c>
      <c r="D143" s="34" t="s">
        <v>263</v>
      </c>
      <c r="E143" s="25">
        <v>400</v>
      </c>
      <c r="F143" s="37">
        <f>F144</f>
        <v>830</v>
      </c>
      <c r="G143" s="37">
        <f t="shared" si="50"/>
        <v>0</v>
      </c>
      <c r="H143" s="37">
        <f t="shared" si="50"/>
        <v>0</v>
      </c>
    </row>
    <row r="144" spans="1:8" s="47" customFormat="1">
      <c r="A144" s="32" t="s">
        <v>124</v>
      </c>
      <c r="B144" s="33" t="s">
        <v>70</v>
      </c>
      <c r="C144" s="33" t="s">
        <v>67</v>
      </c>
      <c r="D144" s="34" t="s">
        <v>263</v>
      </c>
      <c r="E144" s="25">
        <v>410</v>
      </c>
      <c r="F144" s="37">
        <f>'Приложение 5'!G140</f>
        <v>830</v>
      </c>
      <c r="G144" s="37">
        <f>'Приложение 5'!H140</f>
        <v>0</v>
      </c>
      <c r="H144" s="37">
        <f>'Приложение 5'!I140</f>
        <v>0</v>
      </c>
    </row>
    <row r="145" spans="1:9" s="47" customFormat="1" ht="60">
      <c r="A145" s="36" t="s">
        <v>206</v>
      </c>
      <c r="B145" s="24" t="s">
        <v>70</v>
      </c>
      <c r="C145" s="24" t="s">
        <v>67</v>
      </c>
      <c r="D145" s="25" t="s">
        <v>205</v>
      </c>
      <c r="E145" s="25"/>
      <c r="F145" s="37">
        <f>F146+F149+F152</f>
        <v>1800</v>
      </c>
      <c r="G145" s="37">
        <f t="shared" ref="G145:H145" si="51">G146+G149+G152</f>
        <v>0</v>
      </c>
      <c r="H145" s="37">
        <f t="shared" si="51"/>
        <v>0</v>
      </c>
    </row>
    <row r="146" spans="1:9" s="55" customFormat="1" hidden="1">
      <c r="A146" s="36" t="s">
        <v>232</v>
      </c>
      <c r="B146" s="24" t="s">
        <v>70</v>
      </c>
      <c r="C146" s="24" t="s">
        <v>67</v>
      </c>
      <c r="D146" s="25" t="s">
        <v>233</v>
      </c>
      <c r="E146" s="25"/>
      <c r="F146" s="37">
        <f>F147</f>
        <v>0</v>
      </c>
      <c r="G146" s="37">
        <f t="shared" ref="G146:H147" si="52">G147</f>
        <v>0</v>
      </c>
      <c r="H146" s="37">
        <f t="shared" si="52"/>
        <v>0</v>
      </c>
      <c r="I146" s="87"/>
    </row>
    <row r="147" spans="1:9" s="55" customFormat="1" ht="30" hidden="1">
      <c r="A147" s="36" t="s">
        <v>32</v>
      </c>
      <c r="B147" s="24" t="s">
        <v>70</v>
      </c>
      <c r="C147" s="24" t="s">
        <v>67</v>
      </c>
      <c r="D147" s="25" t="s">
        <v>233</v>
      </c>
      <c r="E147" s="25">
        <v>200</v>
      </c>
      <c r="F147" s="37">
        <f>F148</f>
        <v>0</v>
      </c>
      <c r="G147" s="37">
        <f t="shared" si="52"/>
        <v>0</v>
      </c>
      <c r="H147" s="37">
        <f t="shared" si="52"/>
        <v>0</v>
      </c>
      <c r="I147" s="87"/>
    </row>
    <row r="148" spans="1:9" s="55" customFormat="1" ht="45" hidden="1">
      <c r="A148" s="36" t="s">
        <v>17</v>
      </c>
      <c r="B148" s="24" t="s">
        <v>70</v>
      </c>
      <c r="C148" s="24" t="s">
        <v>67</v>
      </c>
      <c r="D148" s="25" t="s">
        <v>233</v>
      </c>
      <c r="E148" s="25">
        <v>240</v>
      </c>
      <c r="F148" s="37">
        <f>'Приложение 5'!G144</f>
        <v>0</v>
      </c>
      <c r="G148" s="37">
        <f>'Приложение 5'!H144</f>
        <v>0</v>
      </c>
      <c r="H148" s="37">
        <f>'Приложение 5'!I144</f>
        <v>0</v>
      </c>
      <c r="I148" s="87"/>
    </row>
    <row r="149" spans="1:9" s="47" customFormat="1" ht="60" hidden="1">
      <c r="A149" s="36" t="s">
        <v>212</v>
      </c>
      <c r="B149" s="24" t="s">
        <v>70</v>
      </c>
      <c r="C149" s="24" t="s">
        <v>67</v>
      </c>
      <c r="D149" s="25" t="s">
        <v>213</v>
      </c>
      <c r="E149" s="25"/>
      <c r="F149" s="37">
        <f t="shared" ref="F149:H150" si="53">F150</f>
        <v>0</v>
      </c>
      <c r="G149" s="37">
        <f t="shared" si="53"/>
        <v>0</v>
      </c>
      <c r="H149" s="37">
        <f t="shared" si="53"/>
        <v>0</v>
      </c>
    </row>
    <row r="150" spans="1:9" s="47" customFormat="1" ht="30" hidden="1">
      <c r="A150" s="36" t="s">
        <v>123</v>
      </c>
      <c r="B150" s="24" t="s">
        <v>70</v>
      </c>
      <c r="C150" s="24" t="s">
        <v>67</v>
      </c>
      <c r="D150" s="25" t="s">
        <v>213</v>
      </c>
      <c r="E150" s="25">
        <v>400</v>
      </c>
      <c r="F150" s="37">
        <f t="shared" si="53"/>
        <v>0</v>
      </c>
      <c r="G150" s="37">
        <f t="shared" si="53"/>
        <v>0</v>
      </c>
      <c r="H150" s="37">
        <f t="shared" si="53"/>
        <v>0</v>
      </c>
    </row>
    <row r="151" spans="1:9" s="47" customFormat="1" hidden="1">
      <c r="A151" s="36" t="s">
        <v>124</v>
      </c>
      <c r="B151" s="24" t="s">
        <v>70</v>
      </c>
      <c r="C151" s="24" t="s">
        <v>67</v>
      </c>
      <c r="D151" s="25" t="s">
        <v>213</v>
      </c>
      <c r="E151" s="25">
        <v>410</v>
      </c>
      <c r="F151" s="37">
        <f>'Приложение 5'!G147</f>
        <v>0</v>
      </c>
      <c r="G151" s="37">
        <f>'Приложение 5'!H147</f>
        <v>0</v>
      </c>
      <c r="H151" s="37">
        <f>'Приложение 5'!I147</f>
        <v>0</v>
      </c>
    </row>
    <row r="152" spans="1:9" s="47" customFormat="1" ht="45">
      <c r="A152" s="92" t="s">
        <v>260</v>
      </c>
      <c r="B152" s="33" t="s">
        <v>70</v>
      </c>
      <c r="C152" s="33" t="s">
        <v>67</v>
      </c>
      <c r="D152" s="34" t="s">
        <v>261</v>
      </c>
      <c r="E152" s="25"/>
      <c r="F152" s="37">
        <f>F153</f>
        <v>1800</v>
      </c>
      <c r="G152" s="37">
        <f t="shared" ref="G152:H153" si="54">G153</f>
        <v>0</v>
      </c>
      <c r="H152" s="37">
        <f t="shared" si="54"/>
        <v>0</v>
      </c>
    </row>
    <row r="153" spans="1:9" s="47" customFormat="1" ht="30">
      <c r="A153" s="32" t="s">
        <v>123</v>
      </c>
      <c r="B153" s="33" t="s">
        <v>70</v>
      </c>
      <c r="C153" s="33" t="s">
        <v>67</v>
      </c>
      <c r="D153" s="34" t="s">
        <v>261</v>
      </c>
      <c r="E153" s="25">
        <v>400</v>
      </c>
      <c r="F153" s="37">
        <f>F154</f>
        <v>1800</v>
      </c>
      <c r="G153" s="37">
        <f t="shared" si="54"/>
        <v>0</v>
      </c>
      <c r="H153" s="37">
        <f t="shared" si="54"/>
        <v>0</v>
      </c>
    </row>
    <row r="154" spans="1:9" s="47" customFormat="1">
      <c r="A154" s="32" t="s">
        <v>124</v>
      </c>
      <c r="B154" s="33" t="s">
        <v>70</v>
      </c>
      <c r="C154" s="33" t="s">
        <v>67</v>
      </c>
      <c r="D154" s="34" t="s">
        <v>261</v>
      </c>
      <c r="E154" s="25">
        <v>410</v>
      </c>
      <c r="F154" s="37">
        <f>'Приложение 5'!G150</f>
        <v>1800</v>
      </c>
      <c r="G154" s="37">
        <f>'Приложение 5'!H150</f>
        <v>0</v>
      </c>
      <c r="H154" s="37">
        <f>'Приложение 5'!I150</f>
        <v>0</v>
      </c>
    </row>
    <row r="155" spans="1:9" ht="90">
      <c r="A155" s="36" t="s">
        <v>172</v>
      </c>
      <c r="B155" s="24" t="s">
        <v>70</v>
      </c>
      <c r="C155" s="24" t="s">
        <v>67</v>
      </c>
      <c r="D155" s="25" t="s">
        <v>30</v>
      </c>
      <c r="E155" s="25"/>
      <c r="F155" s="37">
        <f>F156</f>
        <v>2000</v>
      </c>
      <c r="G155" s="37">
        <f t="shared" ref="G155:H156" si="55">G156</f>
        <v>1000</v>
      </c>
      <c r="H155" s="37">
        <f t="shared" si="55"/>
        <v>1000</v>
      </c>
    </row>
    <row r="156" spans="1:9" ht="45">
      <c r="A156" s="36" t="s">
        <v>159</v>
      </c>
      <c r="B156" s="24" t="s">
        <v>70</v>
      </c>
      <c r="C156" s="24" t="s">
        <v>67</v>
      </c>
      <c r="D156" s="25" t="s">
        <v>160</v>
      </c>
      <c r="E156" s="25"/>
      <c r="F156" s="37">
        <f>F157</f>
        <v>2000</v>
      </c>
      <c r="G156" s="37">
        <f t="shared" si="55"/>
        <v>1000</v>
      </c>
      <c r="H156" s="37">
        <f t="shared" si="55"/>
        <v>1000</v>
      </c>
    </row>
    <row r="157" spans="1:9" ht="30">
      <c r="A157" s="32" t="s">
        <v>246</v>
      </c>
      <c r="B157" s="33" t="s">
        <v>70</v>
      </c>
      <c r="C157" s="33" t="s">
        <v>67</v>
      </c>
      <c r="D157" s="34" t="s">
        <v>259</v>
      </c>
      <c r="E157" s="25"/>
      <c r="F157" s="37">
        <f>F158</f>
        <v>2000</v>
      </c>
      <c r="G157" s="37">
        <f>G158</f>
        <v>1000</v>
      </c>
      <c r="H157" s="37">
        <f>H158</f>
        <v>1000</v>
      </c>
    </row>
    <row r="158" spans="1:9" s="40" customFormat="1" ht="45">
      <c r="A158" s="32" t="s">
        <v>57</v>
      </c>
      <c r="B158" s="33" t="s">
        <v>70</v>
      </c>
      <c r="C158" s="33" t="s">
        <v>67</v>
      </c>
      <c r="D158" s="34" t="s">
        <v>259</v>
      </c>
      <c r="E158" s="25">
        <v>600</v>
      </c>
      <c r="F158" s="37">
        <f>F159</f>
        <v>2000</v>
      </c>
      <c r="G158" s="37">
        <f t="shared" ref="G158:H158" si="56">G159</f>
        <v>1000</v>
      </c>
      <c r="H158" s="37">
        <f t="shared" si="56"/>
        <v>1000</v>
      </c>
    </row>
    <row r="159" spans="1:9" s="40" customFormat="1">
      <c r="A159" s="32" t="s">
        <v>58</v>
      </c>
      <c r="B159" s="33" t="s">
        <v>70</v>
      </c>
      <c r="C159" s="33" t="s">
        <v>67</v>
      </c>
      <c r="D159" s="34" t="s">
        <v>259</v>
      </c>
      <c r="E159" s="25">
        <v>610</v>
      </c>
      <c r="F159" s="37">
        <f>'Приложение 5'!G155</f>
        <v>2000</v>
      </c>
      <c r="G159" s="37">
        <f>'Приложение 5'!H155</f>
        <v>1000</v>
      </c>
      <c r="H159" s="37">
        <f>'Приложение 5'!I155</f>
        <v>1000</v>
      </c>
    </row>
    <row r="160" spans="1:9" ht="189.6" customHeight="1">
      <c r="A160" s="31" t="s">
        <v>173</v>
      </c>
      <c r="B160" s="24" t="s">
        <v>70</v>
      </c>
      <c r="C160" s="24" t="s">
        <v>67</v>
      </c>
      <c r="D160" s="25" t="s">
        <v>125</v>
      </c>
      <c r="E160" s="25"/>
      <c r="F160" s="26">
        <f>F161</f>
        <v>1000</v>
      </c>
      <c r="G160" s="26">
        <f t="shared" ref="G160:H162" si="57">G161</f>
        <v>1000</v>
      </c>
      <c r="H160" s="26">
        <f t="shared" si="57"/>
        <v>1000</v>
      </c>
    </row>
    <row r="161" spans="1:8" ht="45" customHeight="1">
      <c r="A161" s="31" t="s">
        <v>126</v>
      </c>
      <c r="B161" s="24" t="s">
        <v>70</v>
      </c>
      <c r="C161" s="24" t="s">
        <v>67</v>
      </c>
      <c r="D161" s="25" t="s">
        <v>127</v>
      </c>
      <c r="E161" s="25"/>
      <c r="F161" s="26">
        <f>F162</f>
        <v>1000</v>
      </c>
      <c r="G161" s="26">
        <f t="shared" si="57"/>
        <v>1000</v>
      </c>
      <c r="H161" s="26">
        <f t="shared" si="57"/>
        <v>1000</v>
      </c>
    </row>
    <row r="162" spans="1:8" ht="30">
      <c r="A162" s="32" t="s">
        <v>246</v>
      </c>
      <c r="B162" s="33" t="s">
        <v>70</v>
      </c>
      <c r="C162" s="33" t="s">
        <v>67</v>
      </c>
      <c r="D162" s="34" t="s">
        <v>258</v>
      </c>
      <c r="E162" s="25"/>
      <c r="F162" s="26">
        <f>F163</f>
        <v>1000</v>
      </c>
      <c r="G162" s="26">
        <f t="shared" si="57"/>
        <v>1000</v>
      </c>
      <c r="H162" s="26">
        <f t="shared" si="57"/>
        <v>1000</v>
      </c>
    </row>
    <row r="163" spans="1:8" s="40" customFormat="1" ht="43.5" customHeight="1">
      <c r="A163" s="32" t="s">
        <v>57</v>
      </c>
      <c r="B163" s="33" t="s">
        <v>70</v>
      </c>
      <c r="C163" s="33" t="s">
        <v>67</v>
      </c>
      <c r="D163" s="34" t="s">
        <v>258</v>
      </c>
      <c r="E163" s="25">
        <v>600</v>
      </c>
      <c r="F163" s="37">
        <f>F164</f>
        <v>1000</v>
      </c>
      <c r="G163" s="37">
        <f t="shared" ref="G163:H163" si="58">G164</f>
        <v>1000</v>
      </c>
      <c r="H163" s="37">
        <f t="shared" si="58"/>
        <v>1000</v>
      </c>
    </row>
    <row r="164" spans="1:8" s="40" customFormat="1">
      <c r="A164" s="32" t="s">
        <v>58</v>
      </c>
      <c r="B164" s="33" t="s">
        <v>70</v>
      </c>
      <c r="C164" s="33" t="s">
        <v>67</v>
      </c>
      <c r="D164" s="34" t="s">
        <v>258</v>
      </c>
      <c r="E164" s="25">
        <v>610</v>
      </c>
      <c r="F164" s="37">
        <f>'Приложение 5'!G160</f>
        <v>1000</v>
      </c>
      <c r="G164" s="37">
        <f>'Приложение 5'!H160</f>
        <v>1000</v>
      </c>
      <c r="H164" s="37">
        <f>'Приложение 5'!I160</f>
        <v>1000</v>
      </c>
    </row>
    <row r="165" spans="1:8" s="47" customFormat="1" ht="30">
      <c r="A165" s="31" t="s">
        <v>24</v>
      </c>
      <c r="B165" s="24" t="s">
        <v>70</v>
      </c>
      <c r="C165" s="24" t="s">
        <v>67</v>
      </c>
      <c r="D165" s="25" t="s">
        <v>97</v>
      </c>
      <c r="E165" s="25"/>
      <c r="F165" s="26">
        <f>F166</f>
        <v>550</v>
      </c>
      <c r="G165" s="26">
        <f t="shared" ref="G165:H165" si="59">G166</f>
        <v>0</v>
      </c>
      <c r="H165" s="26">
        <f t="shared" si="59"/>
        <v>0</v>
      </c>
    </row>
    <row r="166" spans="1:8" s="47" customFormat="1">
      <c r="A166" s="31" t="s">
        <v>98</v>
      </c>
      <c r="B166" s="24" t="s">
        <v>70</v>
      </c>
      <c r="C166" s="24" t="s">
        <v>67</v>
      </c>
      <c r="D166" s="25" t="s">
        <v>99</v>
      </c>
      <c r="E166" s="25"/>
      <c r="F166" s="26">
        <f>F167+F170+F175+F178+F181</f>
        <v>550</v>
      </c>
      <c r="G166" s="26">
        <f t="shared" ref="G166:H166" si="60">G167+G170+G175+G178+G181</f>
        <v>0</v>
      </c>
      <c r="H166" s="26">
        <f t="shared" si="60"/>
        <v>0</v>
      </c>
    </row>
    <row r="167" spans="1:8" s="47" customFormat="1" ht="31.5" customHeight="1">
      <c r="A167" s="31" t="s">
        <v>117</v>
      </c>
      <c r="B167" s="24" t="s">
        <v>70</v>
      </c>
      <c r="C167" s="24" t="s">
        <v>67</v>
      </c>
      <c r="D167" s="25" t="s">
        <v>118</v>
      </c>
      <c r="E167" s="25"/>
      <c r="F167" s="26">
        <f>F168</f>
        <v>0</v>
      </c>
      <c r="G167" s="26">
        <f t="shared" ref="G167:H168" si="61">G168</f>
        <v>0</v>
      </c>
      <c r="H167" s="26">
        <f t="shared" si="61"/>
        <v>0</v>
      </c>
    </row>
    <row r="168" spans="1:8" s="47" customFormat="1" ht="35.25" customHeight="1">
      <c r="A168" s="31" t="s">
        <v>32</v>
      </c>
      <c r="B168" s="24" t="s">
        <v>70</v>
      </c>
      <c r="C168" s="24" t="s">
        <v>67</v>
      </c>
      <c r="D168" s="25" t="s">
        <v>118</v>
      </c>
      <c r="E168" s="25">
        <v>200</v>
      </c>
      <c r="F168" s="26">
        <f>F169</f>
        <v>0</v>
      </c>
      <c r="G168" s="26">
        <f t="shared" si="61"/>
        <v>0</v>
      </c>
      <c r="H168" s="26">
        <f t="shared" si="61"/>
        <v>0</v>
      </c>
    </row>
    <row r="169" spans="1:8" s="47" customFormat="1" ht="47.25" customHeight="1">
      <c r="A169" s="31" t="s">
        <v>17</v>
      </c>
      <c r="B169" s="24" t="s">
        <v>70</v>
      </c>
      <c r="C169" s="24" t="s">
        <v>67</v>
      </c>
      <c r="D169" s="25" t="s">
        <v>118</v>
      </c>
      <c r="E169" s="25">
        <v>240</v>
      </c>
      <c r="F169" s="26">
        <f>'Приложение 5'!G165</f>
        <v>0</v>
      </c>
      <c r="G169" s="26">
        <f>'Приложение 5'!H165</f>
        <v>0</v>
      </c>
      <c r="H169" s="26">
        <f>'Приложение 5'!I165</f>
        <v>0</v>
      </c>
    </row>
    <row r="170" spans="1:8" s="47" customFormat="1" ht="31.5" customHeight="1">
      <c r="A170" s="31" t="s">
        <v>220</v>
      </c>
      <c r="B170" s="24" t="s">
        <v>70</v>
      </c>
      <c r="C170" s="24" t="s">
        <v>67</v>
      </c>
      <c r="D170" s="25" t="s">
        <v>221</v>
      </c>
      <c r="E170" s="25"/>
      <c r="F170" s="26">
        <f>F173+F171</f>
        <v>50</v>
      </c>
      <c r="G170" s="26">
        <f>G173</f>
        <v>0</v>
      </c>
      <c r="H170" s="26">
        <f>H173</f>
        <v>0</v>
      </c>
    </row>
    <row r="171" spans="1:8" s="47" customFormat="1" ht="31.5" customHeight="1">
      <c r="A171" s="31" t="s">
        <v>32</v>
      </c>
      <c r="B171" s="24" t="s">
        <v>70</v>
      </c>
      <c r="C171" s="24" t="s">
        <v>67</v>
      </c>
      <c r="D171" s="25" t="s">
        <v>221</v>
      </c>
      <c r="E171" s="25">
        <v>200</v>
      </c>
      <c r="F171" s="26">
        <f>F172</f>
        <v>50</v>
      </c>
      <c r="G171" s="26"/>
      <c r="H171" s="26"/>
    </row>
    <row r="172" spans="1:8" s="47" customFormat="1" ht="31.5" customHeight="1">
      <c r="A172" s="31" t="s">
        <v>17</v>
      </c>
      <c r="B172" s="24" t="s">
        <v>70</v>
      </c>
      <c r="C172" s="24" t="s">
        <v>67</v>
      </c>
      <c r="D172" s="25" t="s">
        <v>221</v>
      </c>
      <c r="E172" s="25">
        <v>240</v>
      </c>
      <c r="F172" s="26">
        <f>'Приложение 5'!G168</f>
        <v>50</v>
      </c>
      <c r="G172" s="26"/>
      <c r="H172" s="26"/>
    </row>
    <row r="173" spans="1:8" s="55" customFormat="1" ht="43.5" hidden="1" customHeight="1">
      <c r="A173" s="36" t="s">
        <v>123</v>
      </c>
      <c r="B173" s="24" t="s">
        <v>70</v>
      </c>
      <c r="C173" s="24" t="s">
        <v>67</v>
      </c>
      <c r="D173" s="25" t="s">
        <v>221</v>
      </c>
      <c r="E173" s="25">
        <v>400</v>
      </c>
      <c r="F173" s="37">
        <f>F174</f>
        <v>0</v>
      </c>
      <c r="G173" s="37">
        <f t="shared" ref="G173:H173" si="62">G174</f>
        <v>0</v>
      </c>
      <c r="H173" s="37">
        <f t="shared" si="62"/>
        <v>0</v>
      </c>
    </row>
    <row r="174" spans="1:8" s="55" customFormat="1" ht="27.75" hidden="1" customHeight="1">
      <c r="A174" s="36" t="s">
        <v>124</v>
      </c>
      <c r="B174" s="24" t="s">
        <v>70</v>
      </c>
      <c r="C174" s="24" t="s">
        <v>67</v>
      </c>
      <c r="D174" s="25" t="s">
        <v>221</v>
      </c>
      <c r="E174" s="25">
        <v>410</v>
      </c>
      <c r="F174" s="37">
        <f>'Приложение 5'!G170</f>
        <v>0</v>
      </c>
      <c r="G174" s="37">
        <f>'Приложение 5'!H170</f>
        <v>0</v>
      </c>
      <c r="H174" s="37">
        <f>'Приложение 5'!I170</f>
        <v>0</v>
      </c>
    </row>
    <row r="175" spans="1:8" s="40" customFormat="1" ht="93" customHeight="1">
      <c r="A175" s="83" t="s">
        <v>222</v>
      </c>
      <c r="B175" s="85" t="s">
        <v>70</v>
      </c>
      <c r="C175" s="85" t="s">
        <v>67</v>
      </c>
      <c r="D175" s="84" t="s">
        <v>223</v>
      </c>
      <c r="E175" s="84"/>
      <c r="F175" s="86">
        <f>F176</f>
        <v>500</v>
      </c>
      <c r="G175" s="86">
        <f t="shared" ref="G175:H176" si="63">G176</f>
        <v>0</v>
      </c>
      <c r="H175" s="86">
        <f t="shared" si="63"/>
        <v>0</v>
      </c>
    </row>
    <row r="176" spans="1:8" s="40" customFormat="1" ht="30.75" customHeight="1">
      <c r="A176" s="83" t="s">
        <v>32</v>
      </c>
      <c r="B176" s="85" t="s">
        <v>70</v>
      </c>
      <c r="C176" s="85" t="s">
        <v>67</v>
      </c>
      <c r="D176" s="84" t="s">
        <v>223</v>
      </c>
      <c r="E176" s="84">
        <v>200</v>
      </c>
      <c r="F176" s="86">
        <f>F177</f>
        <v>500</v>
      </c>
      <c r="G176" s="86">
        <f t="shared" si="63"/>
        <v>0</v>
      </c>
      <c r="H176" s="86">
        <f t="shared" si="63"/>
        <v>0</v>
      </c>
    </row>
    <row r="177" spans="1:8" s="40" customFormat="1" ht="31.5" customHeight="1">
      <c r="A177" s="83" t="s">
        <v>17</v>
      </c>
      <c r="B177" s="85" t="s">
        <v>70</v>
      </c>
      <c r="C177" s="85" t="s">
        <v>67</v>
      </c>
      <c r="D177" s="84" t="s">
        <v>223</v>
      </c>
      <c r="E177" s="84">
        <v>240</v>
      </c>
      <c r="F177" s="86">
        <f>'Приложение 5'!G173</f>
        <v>500</v>
      </c>
      <c r="G177" s="86">
        <f>'Приложение 5'!H173</f>
        <v>0</v>
      </c>
      <c r="H177" s="86">
        <f>'Приложение 5'!I173</f>
        <v>0</v>
      </c>
    </row>
    <row r="178" spans="1:8" s="40" customFormat="1" ht="39" hidden="1" customHeight="1">
      <c r="A178" s="83" t="s">
        <v>224</v>
      </c>
      <c r="B178" s="85" t="s">
        <v>70</v>
      </c>
      <c r="C178" s="85" t="s">
        <v>67</v>
      </c>
      <c r="D178" s="84" t="s">
        <v>225</v>
      </c>
      <c r="E178" s="84"/>
      <c r="F178" s="86">
        <f>F179</f>
        <v>0</v>
      </c>
      <c r="G178" s="86">
        <f t="shared" ref="G178:H179" si="64">G179</f>
        <v>0</v>
      </c>
      <c r="H178" s="86">
        <f t="shared" si="64"/>
        <v>0</v>
      </c>
    </row>
    <row r="179" spans="1:8" s="40" customFormat="1" ht="20.25" hidden="1" customHeight="1">
      <c r="A179" s="83" t="s">
        <v>32</v>
      </c>
      <c r="B179" s="85" t="s">
        <v>70</v>
      </c>
      <c r="C179" s="85" t="s">
        <v>67</v>
      </c>
      <c r="D179" s="84" t="s">
        <v>225</v>
      </c>
      <c r="E179" s="84">
        <v>200</v>
      </c>
      <c r="F179" s="86">
        <f>F180</f>
        <v>0</v>
      </c>
      <c r="G179" s="86">
        <f t="shared" si="64"/>
        <v>0</v>
      </c>
      <c r="H179" s="86">
        <f t="shared" si="64"/>
        <v>0</v>
      </c>
    </row>
    <row r="180" spans="1:8" s="40" customFormat="1" ht="19.5" hidden="1" customHeight="1">
      <c r="A180" s="83" t="s">
        <v>17</v>
      </c>
      <c r="B180" s="85" t="s">
        <v>70</v>
      </c>
      <c r="C180" s="85" t="s">
        <v>67</v>
      </c>
      <c r="D180" s="84" t="s">
        <v>225</v>
      </c>
      <c r="E180" s="84">
        <v>240</v>
      </c>
      <c r="F180" s="86">
        <f>'Приложение 5'!G176</f>
        <v>0</v>
      </c>
      <c r="G180" s="86">
        <f>'Приложение 5'!H176</f>
        <v>0</v>
      </c>
      <c r="H180" s="86">
        <f>'Приложение 5'!I176</f>
        <v>0</v>
      </c>
    </row>
    <row r="181" spans="1:8" s="40" customFormat="1" ht="18" hidden="1" customHeight="1">
      <c r="A181" s="83" t="s">
        <v>226</v>
      </c>
      <c r="B181" s="85" t="s">
        <v>70</v>
      </c>
      <c r="C181" s="85" t="s">
        <v>67</v>
      </c>
      <c r="D181" s="84" t="s">
        <v>227</v>
      </c>
      <c r="E181" s="84"/>
      <c r="F181" s="86">
        <f>F182</f>
        <v>0</v>
      </c>
      <c r="G181" s="86">
        <f t="shared" ref="G181:H182" si="65">G182</f>
        <v>0</v>
      </c>
      <c r="H181" s="86">
        <f t="shared" si="65"/>
        <v>0</v>
      </c>
    </row>
    <row r="182" spans="1:8" s="40" customFormat="1" ht="18" hidden="1" customHeight="1">
      <c r="A182" s="83" t="s">
        <v>32</v>
      </c>
      <c r="B182" s="85" t="s">
        <v>70</v>
      </c>
      <c r="C182" s="85" t="s">
        <v>67</v>
      </c>
      <c r="D182" s="84" t="s">
        <v>227</v>
      </c>
      <c r="E182" s="84">
        <v>200</v>
      </c>
      <c r="F182" s="86">
        <f>F183</f>
        <v>0</v>
      </c>
      <c r="G182" s="86">
        <f t="shared" si="65"/>
        <v>0</v>
      </c>
      <c r="H182" s="86">
        <f t="shared" si="65"/>
        <v>0</v>
      </c>
    </row>
    <row r="183" spans="1:8" s="40" customFormat="1" ht="21" hidden="1" customHeight="1">
      <c r="A183" s="83" t="s">
        <v>17</v>
      </c>
      <c r="B183" s="85" t="s">
        <v>70</v>
      </c>
      <c r="C183" s="85" t="s">
        <v>67</v>
      </c>
      <c r="D183" s="84" t="s">
        <v>227</v>
      </c>
      <c r="E183" s="84">
        <v>240</v>
      </c>
      <c r="F183" s="86">
        <f>'Приложение 5'!G179</f>
        <v>0</v>
      </c>
      <c r="G183" s="86">
        <f>'Приложение 5'!H179</f>
        <v>0</v>
      </c>
      <c r="H183" s="86">
        <f>'Приложение 5'!I179</f>
        <v>0</v>
      </c>
    </row>
    <row r="184" spans="1:8" ht="19.5" customHeight="1">
      <c r="A184" s="62" t="s">
        <v>45</v>
      </c>
      <c r="B184" s="71" t="s">
        <v>70</v>
      </c>
      <c r="C184" s="71" t="s">
        <v>68</v>
      </c>
      <c r="D184" s="63"/>
      <c r="E184" s="63"/>
      <c r="F184" s="64">
        <f>F185+F195+F216+F190</f>
        <v>3886.9</v>
      </c>
      <c r="G184" s="64">
        <f t="shared" ref="G184:H184" si="66">G185+G195+G216+G190</f>
        <v>2380.3000000000002</v>
      </c>
      <c r="H184" s="64">
        <f t="shared" si="66"/>
        <v>2114.5</v>
      </c>
    </row>
    <row r="185" spans="1:8" s="40" customFormat="1" ht="76.5" customHeight="1">
      <c r="A185" s="36" t="s">
        <v>182</v>
      </c>
      <c r="B185" s="24" t="s">
        <v>70</v>
      </c>
      <c r="C185" s="24" t="s">
        <v>68</v>
      </c>
      <c r="D185" s="25" t="s">
        <v>26</v>
      </c>
      <c r="E185" s="25"/>
      <c r="F185" s="37">
        <f>F186</f>
        <v>91.5</v>
      </c>
      <c r="G185" s="37">
        <f>G186</f>
        <v>91.5</v>
      </c>
      <c r="H185" s="37">
        <f>H186</f>
        <v>91.5</v>
      </c>
    </row>
    <row r="186" spans="1:8" s="40" customFormat="1" ht="33.75" customHeight="1">
      <c r="A186" s="36" t="s">
        <v>169</v>
      </c>
      <c r="B186" s="24" t="s">
        <v>70</v>
      </c>
      <c r="C186" s="24" t="s">
        <v>68</v>
      </c>
      <c r="D186" s="25" t="s">
        <v>170</v>
      </c>
      <c r="E186" s="25"/>
      <c r="F186" s="37">
        <f>F187</f>
        <v>91.5</v>
      </c>
      <c r="G186" s="37">
        <f t="shared" ref="G186:H188" si="67">G187</f>
        <v>91.5</v>
      </c>
      <c r="H186" s="37">
        <f t="shared" si="67"/>
        <v>91.5</v>
      </c>
    </row>
    <row r="187" spans="1:8" s="40" customFormat="1">
      <c r="A187" s="36" t="s">
        <v>29</v>
      </c>
      <c r="B187" s="24" t="s">
        <v>70</v>
      </c>
      <c r="C187" s="24" t="s">
        <v>68</v>
      </c>
      <c r="D187" s="25" t="s">
        <v>171</v>
      </c>
      <c r="E187" s="25"/>
      <c r="F187" s="37">
        <f>F188</f>
        <v>91.5</v>
      </c>
      <c r="G187" s="37">
        <f t="shared" si="67"/>
        <v>91.5</v>
      </c>
      <c r="H187" s="37">
        <f t="shared" si="67"/>
        <v>91.5</v>
      </c>
    </row>
    <row r="188" spans="1:8" s="40" customFormat="1" ht="33.6" customHeight="1">
      <c r="A188" s="36" t="s">
        <v>32</v>
      </c>
      <c r="B188" s="24" t="s">
        <v>70</v>
      </c>
      <c r="C188" s="24" t="s">
        <v>68</v>
      </c>
      <c r="D188" s="25" t="s">
        <v>171</v>
      </c>
      <c r="E188" s="25">
        <v>200</v>
      </c>
      <c r="F188" s="37">
        <f>F189</f>
        <v>91.5</v>
      </c>
      <c r="G188" s="37">
        <f t="shared" si="67"/>
        <v>91.5</v>
      </c>
      <c r="H188" s="37">
        <f t="shared" si="67"/>
        <v>91.5</v>
      </c>
    </row>
    <row r="189" spans="1:8" s="40" customFormat="1" ht="44.65" customHeight="1">
      <c r="A189" s="36" t="s">
        <v>17</v>
      </c>
      <c r="B189" s="24" t="s">
        <v>70</v>
      </c>
      <c r="C189" s="24" t="s">
        <v>68</v>
      </c>
      <c r="D189" s="25" t="s">
        <v>171</v>
      </c>
      <c r="E189" s="25">
        <v>240</v>
      </c>
      <c r="F189" s="37">
        <f>'Приложение 5'!G185</f>
        <v>91.5</v>
      </c>
      <c r="G189" s="37">
        <f>'Приложение 5'!H185</f>
        <v>91.5</v>
      </c>
      <c r="H189" s="37">
        <f>'Приложение 5'!I185</f>
        <v>91.5</v>
      </c>
    </row>
    <row r="190" spans="1:8" s="40" customFormat="1" ht="61.15" customHeight="1">
      <c r="A190" s="31" t="s">
        <v>195</v>
      </c>
      <c r="B190" s="24" t="s">
        <v>70</v>
      </c>
      <c r="C190" s="24" t="s">
        <v>68</v>
      </c>
      <c r="D190" s="25" t="s">
        <v>196</v>
      </c>
      <c r="E190" s="25"/>
      <c r="F190" s="37">
        <f>F191</f>
        <v>137.80000000000001</v>
      </c>
      <c r="G190" s="37">
        <f t="shared" ref="G190:H190" si="68">G191</f>
        <v>0</v>
      </c>
      <c r="H190" s="37">
        <f t="shared" si="68"/>
        <v>0</v>
      </c>
    </row>
    <row r="191" spans="1:8" s="40" customFormat="1" ht="75" customHeight="1">
      <c r="A191" s="88" t="s">
        <v>240</v>
      </c>
      <c r="B191" s="24" t="s">
        <v>70</v>
      </c>
      <c r="C191" s="24" t="s">
        <v>68</v>
      </c>
      <c r="D191" s="25" t="s">
        <v>239</v>
      </c>
      <c r="E191" s="25"/>
      <c r="F191" s="37">
        <f>F192</f>
        <v>137.80000000000001</v>
      </c>
      <c r="G191" s="37"/>
      <c r="H191" s="37"/>
    </row>
    <row r="192" spans="1:8" s="40" customFormat="1" ht="30">
      <c r="A192" s="32" t="s">
        <v>256</v>
      </c>
      <c r="B192" s="33" t="s">
        <v>70</v>
      </c>
      <c r="C192" s="33" t="s">
        <v>68</v>
      </c>
      <c r="D192" s="34" t="s">
        <v>257</v>
      </c>
      <c r="E192" s="25"/>
      <c r="F192" s="37">
        <f>F193</f>
        <v>137.80000000000001</v>
      </c>
      <c r="G192" s="37"/>
      <c r="H192" s="37"/>
    </row>
    <row r="193" spans="1:8" s="40" customFormat="1" ht="44.65" customHeight="1">
      <c r="A193" s="32" t="s">
        <v>32</v>
      </c>
      <c r="B193" s="33" t="s">
        <v>70</v>
      </c>
      <c r="C193" s="33" t="s">
        <v>68</v>
      </c>
      <c r="D193" s="34" t="s">
        <v>257</v>
      </c>
      <c r="E193" s="25">
        <v>200</v>
      </c>
      <c r="F193" s="37">
        <f>F194</f>
        <v>137.80000000000001</v>
      </c>
      <c r="G193" s="37"/>
      <c r="H193" s="37"/>
    </row>
    <row r="194" spans="1:8" s="40" customFormat="1" ht="44.65" customHeight="1">
      <c r="A194" s="32" t="s">
        <v>17</v>
      </c>
      <c r="B194" s="33" t="s">
        <v>70</v>
      </c>
      <c r="C194" s="33" t="s">
        <v>68</v>
      </c>
      <c r="D194" s="34" t="s">
        <v>257</v>
      </c>
      <c r="E194" s="25">
        <v>240</v>
      </c>
      <c r="F194" s="37">
        <f>'Приложение 5'!G190</f>
        <v>137.80000000000001</v>
      </c>
      <c r="G194" s="37"/>
      <c r="H194" s="37"/>
    </row>
    <row r="195" spans="1:8" ht="60">
      <c r="A195" s="31" t="s">
        <v>174</v>
      </c>
      <c r="B195" s="24" t="s">
        <v>70</v>
      </c>
      <c r="C195" s="24" t="s">
        <v>68</v>
      </c>
      <c r="D195" s="25" t="s">
        <v>46</v>
      </c>
      <c r="E195" s="25"/>
      <c r="F195" s="26">
        <f>F196+F203+F211</f>
        <v>3657.6</v>
      </c>
      <c r="G195" s="26">
        <f t="shared" ref="G195:H195" si="69">G196+G203+G211</f>
        <v>2288.8000000000002</v>
      </c>
      <c r="H195" s="26">
        <f t="shared" si="69"/>
        <v>2023</v>
      </c>
    </row>
    <row r="196" spans="1:8" ht="45">
      <c r="A196" s="31" t="s">
        <v>128</v>
      </c>
      <c r="B196" s="24" t="s">
        <v>70</v>
      </c>
      <c r="C196" s="24" t="s">
        <v>68</v>
      </c>
      <c r="D196" s="25" t="s">
        <v>47</v>
      </c>
      <c r="E196" s="25"/>
      <c r="F196" s="26">
        <f>F197</f>
        <v>2153.4</v>
      </c>
      <c r="G196" s="26">
        <f t="shared" ref="G196:H199" si="70">G197</f>
        <v>2153.4</v>
      </c>
      <c r="H196" s="26">
        <f t="shared" si="70"/>
        <v>1987.6</v>
      </c>
    </row>
    <row r="197" spans="1:8" ht="30">
      <c r="A197" s="31" t="s">
        <v>129</v>
      </c>
      <c r="B197" s="24" t="s">
        <v>70</v>
      </c>
      <c r="C197" s="24" t="s">
        <v>68</v>
      </c>
      <c r="D197" s="25" t="s">
        <v>48</v>
      </c>
      <c r="E197" s="25"/>
      <c r="F197" s="26">
        <f>F198</f>
        <v>2153.4</v>
      </c>
      <c r="G197" s="26">
        <f t="shared" si="70"/>
        <v>2153.4</v>
      </c>
      <c r="H197" s="26">
        <f t="shared" si="70"/>
        <v>1987.6</v>
      </c>
    </row>
    <row r="198" spans="1:8" ht="30">
      <c r="A198" s="32" t="s">
        <v>246</v>
      </c>
      <c r="B198" s="33" t="s">
        <v>70</v>
      </c>
      <c r="C198" s="33" t="s">
        <v>68</v>
      </c>
      <c r="D198" s="34" t="s">
        <v>255</v>
      </c>
      <c r="E198" s="25"/>
      <c r="F198" s="26">
        <f>F199+F201</f>
        <v>2153.4</v>
      </c>
      <c r="G198" s="26">
        <f t="shared" ref="G198:H198" si="71">G199+G201</f>
        <v>2153.4</v>
      </c>
      <c r="H198" s="26">
        <f t="shared" si="71"/>
        <v>1987.6</v>
      </c>
    </row>
    <row r="199" spans="1:8" ht="30" hidden="1">
      <c r="A199" s="32" t="s">
        <v>32</v>
      </c>
      <c r="B199" s="33" t="s">
        <v>70</v>
      </c>
      <c r="C199" s="33" t="s">
        <v>68</v>
      </c>
      <c r="D199" s="34" t="s">
        <v>130</v>
      </c>
      <c r="E199" s="25">
        <v>200</v>
      </c>
      <c r="F199" s="26">
        <f>F200</f>
        <v>0</v>
      </c>
      <c r="G199" s="26">
        <f t="shared" si="70"/>
        <v>0</v>
      </c>
      <c r="H199" s="26">
        <f t="shared" si="70"/>
        <v>0</v>
      </c>
    </row>
    <row r="200" spans="1:8" ht="45" hidden="1">
      <c r="A200" s="32" t="s">
        <v>17</v>
      </c>
      <c r="B200" s="33" t="s">
        <v>70</v>
      </c>
      <c r="C200" s="33" t="s">
        <v>68</v>
      </c>
      <c r="D200" s="34" t="s">
        <v>130</v>
      </c>
      <c r="E200" s="25">
        <v>240</v>
      </c>
      <c r="F200" s="26">
        <f>'Приложение 5'!G196</f>
        <v>0</v>
      </c>
      <c r="G200" s="26">
        <f>'Приложение 5'!H196</f>
        <v>0</v>
      </c>
      <c r="H200" s="26">
        <f>'Приложение 5'!I196</f>
        <v>0</v>
      </c>
    </row>
    <row r="201" spans="1:8" ht="45">
      <c r="A201" s="32" t="s">
        <v>57</v>
      </c>
      <c r="B201" s="33" t="s">
        <v>70</v>
      </c>
      <c r="C201" s="33" t="s">
        <v>68</v>
      </c>
      <c r="D201" s="34" t="s">
        <v>255</v>
      </c>
      <c r="E201" s="25">
        <v>600</v>
      </c>
      <c r="F201" s="26">
        <f>F202</f>
        <v>2153.4</v>
      </c>
      <c r="G201" s="26">
        <f t="shared" ref="G201:H201" si="72">G202</f>
        <v>2153.4</v>
      </c>
      <c r="H201" s="26">
        <f t="shared" si="72"/>
        <v>1987.6</v>
      </c>
    </row>
    <row r="202" spans="1:8">
      <c r="A202" s="32" t="s">
        <v>58</v>
      </c>
      <c r="B202" s="33" t="s">
        <v>70</v>
      </c>
      <c r="C202" s="33" t="s">
        <v>68</v>
      </c>
      <c r="D202" s="34" t="s">
        <v>255</v>
      </c>
      <c r="E202" s="25">
        <v>610</v>
      </c>
      <c r="F202" s="26">
        <f>'Приложение 5'!G198</f>
        <v>2153.4</v>
      </c>
      <c r="G202" s="26">
        <f>'Приложение 5'!H198</f>
        <v>2153.4</v>
      </c>
      <c r="H202" s="26">
        <f>'Приложение 5'!I198</f>
        <v>1987.6</v>
      </c>
    </row>
    <row r="203" spans="1:8" ht="45">
      <c r="A203" s="31" t="s">
        <v>131</v>
      </c>
      <c r="B203" s="24" t="s">
        <v>70</v>
      </c>
      <c r="C203" s="24" t="s">
        <v>68</v>
      </c>
      <c r="D203" s="25" t="s">
        <v>49</v>
      </c>
      <c r="E203" s="25"/>
      <c r="F203" s="26">
        <f>F204</f>
        <v>1004.1999999999999</v>
      </c>
      <c r="G203" s="26">
        <f t="shared" ref="G203:H203" si="73">G204</f>
        <v>135.4</v>
      </c>
      <c r="H203" s="26">
        <f t="shared" si="73"/>
        <v>35.4</v>
      </c>
    </row>
    <row r="204" spans="1:8" ht="30">
      <c r="A204" s="31" t="s">
        <v>132</v>
      </c>
      <c r="B204" s="24" t="s">
        <v>70</v>
      </c>
      <c r="C204" s="24" t="s">
        <v>68</v>
      </c>
      <c r="D204" s="25" t="s">
        <v>50</v>
      </c>
      <c r="E204" s="25"/>
      <c r="F204" s="26">
        <f>F205+F208</f>
        <v>1004.1999999999999</v>
      </c>
      <c r="G204" s="26">
        <f t="shared" ref="G204:H204" si="74">G205+G208</f>
        <v>135.4</v>
      </c>
      <c r="H204" s="26">
        <f t="shared" si="74"/>
        <v>35.4</v>
      </c>
    </row>
    <row r="205" spans="1:8" ht="30">
      <c r="A205" s="32" t="s">
        <v>254</v>
      </c>
      <c r="B205" s="33" t="s">
        <v>70</v>
      </c>
      <c r="C205" s="33" t="s">
        <v>68</v>
      </c>
      <c r="D205" s="34" t="s">
        <v>253</v>
      </c>
      <c r="E205" s="25"/>
      <c r="F205" s="26">
        <f>F206</f>
        <v>35.4</v>
      </c>
      <c r="G205" s="26">
        <f t="shared" ref="G205:H205" si="75">G206</f>
        <v>35.4</v>
      </c>
      <c r="H205" s="26">
        <f t="shared" si="75"/>
        <v>35.4</v>
      </c>
    </row>
    <row r="206" spans="1:8" s="55" customFormat="1" ht="30">
      <c r="A206" s="32" t="s">
        <v>32</v>
      </c>
      <c r="B206" s="33" t="s">
        <v>70</v>
      </c>
      <c r="C206" s="33" t="s">
        <v>68</v>
      </c>
      <c r="D206" s="34" t="s">
        <v>253</v>
      </c>
      <c r="E206" s="25">
        <v>200</v>
      </c>
      <c r="F206" s="37">
        <f>F207</f>
        <v>35.4</v>
      </c>
      <c r="G206" s="37">
        <f>G207</f>
        <v>35.4</v>
      </c>
      <c r="H206" s="37">
        <f>H207</f>
        <v>35.4</v>
      </c>
    </row>
    <row r="207" spans="1:8" s="55" customFormat="1" ht="45">
      <c r="A207" s="32" t="s">
        <v>17</v>
      </c>
      <c r="B207" s="33" t="s">
        <v>70</v>
      </c>
      <c r="C207" s="33" t="s">
        <v>68</v>
      </c>
      <c r="D207" s="34" t="s">
        <v>253</v>
      </c>
      <c r="E207" s="25">
        <v>240</v>
      </c>
      <c r="F207" s="37">
        <f>'Приложение 5'!G203</f>
        <v>35.4</v>
      </c>
      <c r="G207" s="37">
        <f>'Приложение 5'!H203</f>
        <v>35.4</v>
      </c>
      <c r="H207" s="37">
        <f>'Приложение 5'!I203</f>
        <v>35.4</v>
      </c>
    </row>
    <row r="208" spans="1:8" s="55" customFormat="1" ht="30">
      <c r="A208" s="32" t="s">
        <v>246</v>
      </c>
      <c r="B208" s="33" t="s">
        <v>70</v>
      </c>
      <c r="C208" s="33" t="s">
        <v>68</v>
      </c>
      <c r="D208" s="34" t="s">
        <v>252</v>
      </c>
      <c r="E208" s="25"/>
      <c r="F208" s="37">
        <f>F209</f>
        <v>968.8</v>
      </c>
      <c r="G208" s="37">
        <f t="shared" ref="G208:H208" si="76">G209</f>
        <v>100</v>
      </c>
      <c r="H208" s="37">
        <f t="shared" si="76"/>
        <v>0</v>
      </c>
    </row>
    <row r="209" spans="1:8" s="40" customFormat="1" ht="45">
      <c r="A209" s="32" t="s">
        <v>57</v>
      </c>
      <c r="B209" s="33" t="s">
        <v>70</v>
      </c>
      <c r="C209" s="33" t="s">
        <v>68</v>
      </c>
      <c r="D209" s="34" t="s">
        <v>252</v>
      </c>
      <c r="E209" s="25">
        <v>600</v>
      </c>
      <c r="F209" s="37">
        <f>F210</f>
        <v>968.8</v>
      </c>
      <c r="G209" s="37">
        <f t="shared" ref="G209:H209" si="77">G210</f>
        <v>100</v>
      </c>
      <c r="H209" s="37">
        <f t="shared" si="77"/>
        <v>0</v>
      </c>
    </row>
    <row r="210" spans="1:8" s="40" customFormat="1">
      <c r="A210" s="32" t="s">
        <v>58</v>
      </c>
      <c r="B210" s="33" t="s">
        <v>70</v>
      </c>
      <c r="C210" s="33" t="s">
        <v>68</v>
      </c>
      <c r="D210" s="34" t="s">
        <v>252</v>
      </c>
      <c r="E210" s="25">
        <v>610</v>
      </c>
      <c r="F210" s="37">
        <f>'Приложение 5'!G206</f>
        <v>968.8</v>
      </c>
      <c r="G210" s="37">
        <f>'Приложение 5'!H206</f>
        <v>100</v>
      </c>
      <c r="H210" s="37">
        <f>'Приложение 5'!I206</f>
        <v>0</v>
      </c>
    </row>
    <row r="211" spans="1:8" ht="45">
      <c r="A211" s="32" t="s">
        <v>133</v>
      </c>
      <c r="B211" s="33" t="s">
        <v>70</v>
      </c>
      <c r="C211" s="33" t="s">
        <v>68</v>
      </c>
      <c r="D211" s="34" t="s">
        <v>51</v>
      </c>
      <c r="E211" s="25"/>
      <c r="F211" s="26">
        <f>F212</f>
        <v>500</v>
      </c>
      <c r="G211" s="26">
        <f t="shared" ref="G211:H213" si="78">G212</f>
        <v>0</v>
      </c>
      <c r="H211" s="26">
        <f t="shared" si="78"/>
        <v>0</v>
      </c>
    </row>
    <row r="212" spans="1:8" ht="30">
      <c r="A212" s="32" t="s">
        <v>134</v>
      </c>
      <c r="B212" s="33" t="s">
        <v>70</v>
      </c>
      <c r="C212" s="33" t="s">
        <v>68</v>
      </c>
      <c r="D212" s="34" t="s">
        <v>52</v>
      </c>
      <c r="E212" s="25"/>
      <c r="F212" s="26">
        <f>F213</f>
        <v>500</v>
      </c>
      <c r="G212" s="26">
        <f t="shared" si="78"/>
        <v>0</v>
      </c>
      <c r="H212" s="26">
        <f t="shared" si="78"/>
        <v>0</v>
      </c>
    </row>
    <row r="213" spans="1:8" ht="30">
      <c r="A213" s="32" t="s">
        <v>246</v>
      </c>
      <c r="B213" s="33" t="s">
        <v>70</v>
      </c>
      <c r="C213" s="33" t="s">
        <v>68</v>
      </c>
      <c r="D213" s="34" t="s">
        <v>251</v>
      </c>
      <c r="E213" s="25"/>
      <c r="F213" s="26">
        <f>F214</f>
        <v>500</v>
      </c>
      <c r="G213" s="26">
        <f t="shared" si="78"/>
        <v>0</v>
      </c>
      <c r="H213" s="26">
        <f t="shared" si="78"/>
        <v>0</v>
      </c>
    </row>
    <row r="214" spans="1:8" s="40" customFormat="1" ht="45">
      <c r="A214" s="32" t="s">
        <v>57</v>
      </c>
      <c r="B214" s="33" t="s">
        <v>70</v>
      </c>
      <c r="C214" s="33" t="s">
        <v>68</v>
      </c>
      <c r="D214" s="34" t="s">
        <v>251</v>
      </c>
      <c r="E214" s="25">
        <v>600</v>
      </c>
      <c r="F214" s="37">
        <f>F215</f>
        <v>500</v>
      </c>
      <c r="G214" s="37">
        <f t="shared" ref="G214:H214" si="79">G215</f>
        <v>0</v>
      </c>
      <c r="H214" s="37">
        <f t="shared" si="79"/>
        <v>0</v>
      </c>
    </row>
    <row r="215" spans="1:8" s="40" customFormat="1">
      <c r="A215" s="32" t="s">
        <v>58</v>
      </c>
      <c r="B215" s="33" t="s">
        <v>70</v>
      </c>
      <c r="C215" s="33" t="s">
        <v>68</v>
      </c>
      <c r="D215" s="34" t="s">
        <v>251</v>
      </c>
      <c r="E215" s="25">
        <v>610</v>
      </c>
      <c r="F215" s="37">
        <f>'Приложение 5'!G211</f>
        <v>500</v>
      </c>
      <c r="G215" s="37">
        <f>'Приложение 5'!H211</f>
        <v>0</v>
      </c>
      <c r="H215" s="37">
        <f>'Приложение 5'!I211</f>
        <v>0</v>
      </c>
    </row>
    <row r="216" spans="1:8" s="55" customFormat="1" ht="24" hidden="1" customHeight="1">
      <c r="A216" s="36" t="s">
        <v>24</v>
      </c>
      <c r="B216" s="24" t="s">
        <v>70</v>
      </c>
      <c r="C216" s="24" t="s">
        <v>68</v>
      </c>
      <c r="D216" s="25" t="s">
        <v>97</v>
      </c>
      <c r="E216" s="25"/>
      <c r="F216" s="37">
        <f>F217</f>
        <v>0</v>
      </c>
      <c r="G216" s="37">
        <f t="shared" ref="G216:H216" si="80">G217</f>
        <v>0</v>
      </c>
      <c r="H216" s="37">
        <f t="shared" si="80"/>
        <v>0</v>
      </c>
    </row>
    <row r="217" spans="1:8" s="55" customFormat="1" ht="27" hidden="1" customHeight="1">
      <c r="A217" s="36" t="s">
        <v>98</v>
      </c>
      <c r="B217" s="24" t="s">
        <v>70</v>
      </c>
      <c r="C217" s="24" t="s">
        <v>68</v>
      </c>
      <c r="D217" s="25" t="s">
        <v>99</v>
      </c>
      <c r="E217" s="25"/>
      <c r="F217" s="37">
        <f>F218+F221+F224</f>
        <v>0</v>
      </c>
      <c r="G217" s="37">
        <f t="shared" ref="G217:H217" si="81">G218+G221+G224</f>
        <v>0</v>
      </c>
      <c r="H217" s="37">
        <f t="shared" si="81"/>
        <v>0</v>
      </c>
    </row>
    <row r="218" spans="1:8" s="40" customFormat="1" ht="90" hidden="1">
      <c r="A218" s="83" t="s">
        <v>222</v>
      </c>
      <c r="B218" s="85" t="s">
        <v>70</v>
      </c>
      <c r="C218" s="85" t="s">
        <v>68</v>
      </c>
      <c r="D218" s="84" t="s">
        <v>223</v>
      </c>
      <c r="E218" s="84"/>
      <c r="F218" s="86">
        <f>F219</f>
        <v>0</v>
      </c>
      <c r="G218" s="86">
        <f t="shared" ref="G218:H219" si="82">G219</f>
        <v>0</v>
      </c>
      <c r="H218" s="86">
        <f t="shared" si="82"/>
        <v>0</v>
      </c>
    </row>
    <row r="219" spans="1:8" s="40" customFormat="1" ht="30" hidden="1">
      <c r="A219" s="83" t="s">
        <v>32</v>
      </c>
      <c r="B219" s="85" t="s">
        <v>70</v>
      </c>
      <c r="C219" s="85" t="s">
        <v>68</v>
      </c>
      <c r="D219" s="84" t="s">
        <v>223</v>
      </c>
      <c r="E219" s="84">
        <v>200</v>
      </c>
      <c r="F219" s="86">
        <f>F220</f>
        <v>0</v>
      </c>
      <c r="G219" s="86">
        <f t="shared" si="82"/>
        <v>0</v>
      </c>
      <c r="H219" s="86">
        <f t="shared" si="82"/>
        <v>0</v>
      </c>
    </row>
    <row r="220" spans="1:8" s="40" customFormat="1" ht="45" hidden="1">
      <c r="A220" s="83" t="s">
        <v>17</v>
      </c>
      <c r="B220" s="85" t="s">
        <v>70</v>
      </c>
      <c r="C220" s="85" t="s">
        <v>68</v>
      </c>
      <c r="D220" s="84" t="s">
        <v>223</v>
      </c>
      <c r="E220" s="84">
        <v>240</v>
      </c>
      <c r="F220" s="86">
        <f>'Приложение 5'!G216</f>
        <v>0</v>
      </c>
      <c r="G220" s="86"/>
      <c r="H220" s="86"/>
    </row>
    <row r="221" spans="1:8" s="40" customFormat="1" ht="76.5" hidden="1" customHeight="1">
      <c r="A221" s="83" t="s">
        <v>224</v>
      </c>
      <c r="B221" s="85" t="s">
        <v>70</v>
      </c>
      <c r="C221" s="85" t="s">
        <v>68</v>
      </c>
      <c r="D221" s="84" t="s">
        <v>225</v>
      </c>
      <c r="E221" s="84"/>
      <c r="F221" s="86">
        <f>F222</f>
        <v>0</v>
      </c>
      <c r="G221" s="86">
        <f t="shared" ref="G221:H222" si="83">G222</f>
        <v>0</v>
      </c>
      <c r="H221" s="86">
        <f t="shared" si="83"/>
        <v>0</v>
      </c>
    </row>
    <row r="222" spans="1:8" s="40" customFormat="1" ht="30" hidden="1">
      <c r="A222" s="83" t="s">
        <v>32</v>
      </c>
      <c r="B222" s="85" t="s">
        <v>70</v>
      </c>
      <c r="C222" s="85" t="s">
        <v>68</v>
      </c>
      <c r="D222" s="84" t="s">
        <v>225</v>
      </c>
      <c r="E222" s="84">
        <v>200</v>
      </c>
      <c r="F222" s="86">
        <f>F223</f>
        <v>0</v>
      </c>
      <c r="G222" s="86">
        <f t="shared" si="83"/>
        <v>0</v>
      </c>
      <c r="H222" s="86">
        <f t="shared" si="83"/>
        <v>0</v>
      </c>
    </row>
    <row r="223" spans="1:8" s="40" customFormat="1" ht="45" hidden="1">
      <c r="A223" s="83" t="s">
        <v>17</v>
      </c>
      <c r="B223" s="85" t="s">
        <v>70</v>
      </c>
      <c r="C223" s="85" t="s">
        <v>68</v>
      </c>
      <c r="D223" s="84" t="s">
        <v>225</v>
      </c>
      <c r="E223" s="84">
        <v>240</v>
      </c>
      <c r="F223" s="86">
        <f>'Приложение 5'!G219</f>
        <v>0</v>
      </c>
      <c r="G223" s="86"/>
      <c r="H223" s="86"/>
    </row>
    <row r="224" spans="1:8" s="40" customFormat="1" ht="75.75" hidden="1" customHeight="1">
      <c r="A224" s="83" t="s">
        <v>226</v>
      </c>
      <c r="B224" s="85" t="s">
        <v>70</v>
      </c>
      <c r="C224" s="85" t="s">
        <v>68</v>
      </c>
      <c r="D224" s="84" t="s">
        <v>227</v>
      </c>
      <c r="E224" s="84"/>
      <c r="F224" s="86">
        <f>F225</f>
        <v>0</v>
      </c>
      <c r="G224" s="86">
        <f t="shared" ref="G224:H225" si="84">G225</f>
        <v>0</v>
      </c>
      <c r="H224" s="86">
        <f t="shared" si="84"/>
        <v>0</v>
      </c>
    </row>
    <row r="225" spans="1:8" s="40" customFormat="1" ht="30" hidden="1">
      <c r="A225" s="83" t="s">
        <v>32</v>
      </c>
      <c r="B225" s="85" t="s">
        <v>70</v>
      </c>
      <c r="C225" s="85" t="s">
        <v>68</v>
      </c>
      <c r="D225" s="84" t="s">
        <v>227</v>
      </c>
      <c r="E225" s="84">
        <v>200</v>
      </c>
      <c r="F225" s="86">
        <f>F226</f>
        <v>0</v>
      </c>
      <c r="G225" s="86">
        <f t="shared" si="84"/>
        <v>0</v>
      </c>
      <c r="H225" s="86">
        <f t="shared" si="84"/>
        <v>0</v>
      </c>
    </row>
    <row r="226" spans="1:8" s="40" customFormat="1" ht="45" hidden="1">
      <c r="A226" s="83" t="s">
        <v>17</v>
      </c>
      <c r="B226" s="85" t="s">
        <v>70</v>
      </c>
      <c r="C226" s="85" t="s">
        <v>68</v>
      </c>
      <c r="D226" s="84" t="s">
        <v>227</v>
      </c>
      <c r="E226" s="84">
        <v>240</v>
      </c>
      <c r="F226" s="86">
        <f>'Приложение 5'!G222</f>
        <v>0</v>
      </c>
      <c r="G226" s="86"/>
      <c r="H226" s="86"/>
    </row>
    <row r="227" spans="1:8" ht="14.65" customHeight="1">
      <c r="A227" s="27" t="s">
        <v>81</v>
      </c>
      <c r="B227" s="28" t="s">
        <v>72</v>
      </c>
      <c r="C227" s="28"/>
      <c r="D227" s="29"/>
      <c r="E227" s="29"/>
      <c r="F227" s="30">
        <f>F228</f>
        <v>17288.8</v>
      </c>
      <c r="G227" s="30">
        <f t="shared" ref="G227:H229" si="85">G228</f>
        <v>16903.900000000001</v>
      </c>
      <c r="H227" s="30">
        <f t="shared" si="85"/>
        <v>16903.900000000001</v>
      </c>
    </row>
    <row r="228" spans="1:8" ht="20.25" customHeight="1">
      <c r="A228" s="62" t="s">
        <v>53</v>
      </c>
      <c r="B228" s="71" t="s">
        <v>72</v>
      </c>
      <c r="C228" s="71" t="s">
        <v>66</v>
      </c>
      <c r="D228" s="63"/>
      <c r="E228" s="63"/>
      <c r="F228" s="64">
        <f>F229+F252</f>
        <v>17288.8</v>
      </c>
      <c r="G228" s="64">
        <f t="shared" si="85"/>
        <v>16903.900000000001</v>
      </c>
      <c r="H228" s="64">
        <f t="shared" si="85"/>
        <v>16903.900000000001</v>
      </c>
    </row>
    <row r="229" spans="1:8" s="14" customFormat="1" ht="45">
      <c r="A229" s="32" t="s">
        <v>175</v>
      </c>
      <c r="B229" s="33" t="s">
        <v>72</v>
      </c>
      <c r="C229" s="33" t="s">
        <v>66</v>
      </c>
      <c r="D229" s="34" t="s">
        <v>54</v>
      </c>
      <c r="E229" s="34"/>
      <c r="F229" s="35">
        <f>F230</f>
        <v>17288.8</v>
      </c>
      <c r="G229" s="35">
        <f t="shared" si="85"/>
        <v>16903.900000000001</v>
      </c>
      <c r="H229" s="35">
        <f t="shared" si="85"/>
        <v>16903.900000000001</v>
      </c>
    </row>
    <row r="230" spans="1:8" ht="30">
      <c r="A230" s="31" t="s">
        <v>136</v>
      </c>
      <c r="B230" s="24" t="s">
        <v>72</v>
      </c>
      <c r="C230" s="24" t="s">
        <v>66</v>
      </c>
      <c r="D230" s="25" t="s">
        <v>55</v>
      </c>
      <c r="E230" s="25"/>
      <c r="F230" s="26">
        <f>F231+F235+F245+F239</f>
        <v>17288.8</v>
      </c>
      <c r="G230" s="26">
        <f>G231+G235+G245+G239</f>
        <v>16903.900000000001</v>
      </c>
      <c r="H230" s="26">
        <f>H231+H235+H245+H239</f>
        <v>16903.900000000001</v>
      </c>
    </row>
    <row r="231" spans="1:8" ht="60">
      <c r="A231" s="31" t="s">
        <v>137</v>
      </c>
      <c r="B231" s="24" t="s">
        <v>72</v>
      </c>
      <c r="C231" s="24" t="s">
        <v>66</v>
      </c>
      <c r="D231" s="25" t="s">
        <v>56</v>
      </c>
      <c r="E231" s="25"/>
      <c r="F231" s="26">
        <f>F232</f>
        <v>12252.9</v>
      </c>
      <c r="G231" s="26">
        <f t="shared" ref="G231:H233" si="86">G232</f>
        <v>12252.9</v>
      </c>
      <c r="H231" s="26">
        <f t="shared" si="86"/>
        <v>12252.9</v>
      </c>
    </row>
    <row r="232" spans="1:8" ht="30">
      <c r="A232" s="32" t="s">
        <v>246</v>
      </c>
      <c r="B232" s="33" t="s">
        <v>72</v>
      </c>
      <c r="C232" s="33" t="s">
        <v>66</v>
      </c>
      <c r="D232" s="34" t="s">
        <v>250</v>
      </c>
      <c r="E232" s="25"/>
      <c r="F232" s="26">
        <f>F233</f>
        <v>12252.9</v>
      </c>
      <c r="G232" s="26">
        <f t="shared" si="86"/>
        <v>12252.9</v>
      </c>
      <c r="H232" s="26">
        <f t="shared" si="86"/>
        <v>12252.9</v>
      </c>
    </row>
    <row r="233" spans="1:8" ht="45">
      <c r="A233" s="32" t="s">
        <v>57</v>
      </c>
      <c r="B233" s="33" t="s">
        <v>72</v>
      </c>
      <c r="C233" s="33" t="s">
        <v>66</v>
      </c>
      <c r="D233" s="34" t="s">
        <v>250</v>
      </c>
      <c r="E233" s="25">
        <v>600</v>
      </c>
      <c r="F233" s="26">
        <f>F234</f>
        <v>12252.9</v>
      </c>
      <c r="G233" s="26">
        <f t="shared" si="86"/>
        <v>12252.9</v>
      </c>
      <c r="H233" s="26">
        <f t="shared" si="86"/>
        <v>12252.9</v>
      </c>
    </row>
    <row r="234" spans="1:8">
      <c r="A234" s="32" t="s">
        <v>58</v>
      </c>
      <c r="B234" s="33" t="s">
        <v>72</v>
      </c>
      <c r="C234" s="33" t="s">
        <v>66</v>
      </c>
      <c r="D234" s="34" t="s">
        <v>250</v>
      </c>
      <c r="E234" s="25">
        <v>610</v>
      </c>
      <c r="F234" s="26">
        <f>'Приложение 5'!G230</f>
        <v>12252.9</v>
      </c>
      <c r="G234" s="26">
        <f>'Приложение 5'!H230</f>
        <v>12252.9</v>
      </c>
      <c r="H234" s="26">
        <f>'Приложение 5'!I230</f>
        <v>12252.9</v>
      </c>
    </row>
    <row r="235" spans="1:8" ht="30">
      <c r="A235" s="32" t="s">
        <v>135</v>
      </c>
      <c r="B235" s="33" t="s">
        <v>72</v>
      </c>
      <c r="C235" s="33" t="s">
        <v>66</v>
      </c>
      <c r="D235" s="34" t="s">
        <v>59</v>
      </c>
      <c r="E235" s="25"/>
      <c r="F235" s="26">
        <f>F236</f>
        <v>384.9</v>
      </c>
      <c r="G235" s="26">
        <f t="shared" ref="G235:H235" si="87">G236</f>
        <v>0</v>
      </c>
      <c r="H235" s="26">
        <f t="shared" si="87"/>
        <v>0</v>
      </c>
    </row>
    <row r="236" spans="1:8" ht="30">
      <c r="A236" s="32" t="s">
        <v>249</v>
      </c>
      <c r="B236" s="33" t="s">
        <v>72</v>
      </c>
      <c r="C236" s="33" t="s">
        <v>66</v>
      </c>
      <c r="D236" s="34" t="s">
        <v>248</v>
      </c>
      <c r="E236" s="25"/>
      <c r="F236" s="26">
        <f>F237</f>
        <v>384.9</v>
      </c>
      <c r="G236" s="26">
        <f t="shared" ref="G236:H237" si="88">G237</f>
        <v>0</v>
      </c>
      <c r="H236" s="26">
        <f t="shared" si="88"/>
        <v>0</v>
      </c>
    </row>
    <row r="237" spans="1:8" s="14" customFormat="1" ht="45">
      <c r="A237" s="32" t="s">
        <v>57</v>
      </c>
      <c r="B237" s="33" t="s">
        <v>72</v>
      </c>
      <c r="C237" s="33" t="s">
        <v>66</v>
      </c>
      <c r="D237" s="34" t="s">
        <v>248</v>
      </c>
      <c r="E237" s="34">
        <v>600</v>
      </c>
      <c r="F237" s="35">
        <f>F238</f>
        <v>384.9</v>
      </c>
      <c r="G237" s="35">
        <f t="shared" si="88"/>
        <v>0</v>
      </c>
      <c r="H237" s="35">
        <f t="shared" si="88"/>
        <v>0</v>
      </c>
    </row>
    <row r="238" spans="1:8">
      <c r="A238" s="32" t="s">
        <v>58</v>
      </c>
      <c r="B238" s="33" t="s">
        <v>72</v>
      </c>
      <c r="C238" s="33" t="s">
        <v>66</v>
      </c>
      <c r="D238" s="34" t="s">
        <v>248</v>
      </c>
      <c r="E238" s="25">
        <v>610</v>
      </c>
      <c r="F238" s="26">
        <f>'Приложение 5'!G234</f>
        <v>384.9</v>
      </c>
      <c r="G238" s="26">
        <f>'Приложение 5'!H234</f>
        <v>0</v>
      </c>
      <c r="H238" s="26">
        <f>'Приложение 5'!I234</f>
        <v>0</v>
      </c>
    </row>
    <row r="239" spans="1:8" s="47" customFormat="1" ht="93.75" hidden="1" customHeight="1">
      <c r="A239" s="31" t="s">
        <v>229</v>
      </c>
      <c r="B239" s="24" t="s">
        <v>72</v>
      </c>
      <c r="C239" s="24" t="s">
        <v>66</v>
      </c>
      <c r="D239" s="25" t="s">
        <v>228</v>
      </c>
      <c r="E239" s="25"/>
      <c r="F239" s="26">
        <f>F240</f>
        <v>0</v>
      </c>
      <c r="G239" s="26">
        <f t="shared" ref="G239:H243" si="89">G240</f>
        <v>0</v>
      </c>
      <c r="H239" s="26">
        <f t="shared" si="89"/>
        <v>0</v>
      </c>
    </row>
    <row r="240" spans="1:8" s="47" customFormat="1" ht="45" hidden="1">
      <c r="A240" s="36" t="s">
        <v>216</v>
      </c>
      <c r="B240" s="24" t="s">
        <v>72</v>
      </c>
      <c r="C240" s="24" t="s">
        <v>66</v>
      </c>
      <c r="D240" s="25" t="s">
        <v>228</v>
      </c>
      <c r="E240" s="25"/>
      <c r="F240" s="37">
        <f>F241+F243</f>
        <v>0</v>
      </c>
      <c r="G240" s="37">
        <f>G243</f>
        <v>0</v>
      </c>
      <c r="H240" s="37">
        <f>H243</f>
        <v>0</v>
      </c>
    </row>
    <row r="241" spans="1:8" s="55" customFormat="1" ht="30" hidden="1">
      <c r="A241" s="36" t="s">
        <v>32</v>
      </c>
      <c r="B241" s="24" t="s">
        <v>72</v>
      </c>
      <c r="C241" s="24" t="s">
        <v>66</v>
      </c>
      <c r="D241" s="25" t="s">
        <v>228</v>
      </c>
      <c r="E241" s="25">
        <v>200</v>
      </c>
      <c r="F241" s="37">
        <f>F242</f>
        <v>0</v>
      </c>
      <c r="G241" s="37">
        <f t="shared" ref="G241:H241" si="90">G242</f>
        <v>0</v>
      </c>
      <c r="H241" s="37">
        <f t="shared" si="90"/>
        <v>0</v>
      </c>
    </row>
    <row r="242" spans="1:8" s="55" customFormat="1" ht="45" hidden="1">
      <c r="A242" s="36" t="s">
        <v>17</v>
      </c>
      <c r="B242" s="24" t="s">
        <v>72</v>
      </c>
      <c r="C242" s="24" t="s">
        <v>66</v>
      </c>
      <c r="D242" s="25" t="s">
        <v>228</v>
      </c>
      <c r="E242" s="25">
        <v>240</v>
      </c>
      <c r="F242" s="37">
        <f>'Приложение 5'!G238</f>
        <v>0</v>
      </c>
      <c r="G242" s="37"/>
      <c r="H242" s="37"/>
    </row>
    <row r="243" spans="1:8" s="57" customFormat="1" ht="45" hidden="1">
      <c r="A243" s="36" t="s">
        <v>57</v>
      </c>
      <c r="B243" s="24" t="s">
        <v>72</v>
      </c>
      <c r="C243" s="24" t="s">
        <v>66</v>
      </c>
      <c r="D243" s="25" t="s">
        <v>228</v>
      </c>
      <c r="E243" s="25">
        <v>600</v>
      </c>
      <c r="F243" s="37">
        <f>F244</f>
        <v>0</v>
      </c>
      <c r="G243" s="37">
        <f t="shared" si="89"/>
        <v>0</v>
      </c>
      <c r="H243" s="37">
        <f t="shared" si="89"/>
        <v>0</v>
      </c>
    </row>
    <row r="244" spans="1:8" s="47" customFormat="1" hidden="1">
      <c r="A244" s="36" t="s">
        <v>58</v>
      </c>
      <c r="B244" s="24" t="s">
        <v>72</v>
      </c>
      <c r="C244" s="24" t="s">
        <v>66</v>
      </c>
      <c r="D244" s="25" t="s">
        <v>228</v>
      </c>
      <c r="E244" s="25">
        <v>610</v>
      </c>
      <c r="F244" s="37">
        <f>'Приложение 5'!G240</f>
        <v>0</v>
      </c>
      <c r="G244" s="37"/>
      <c r="H244" s="37"/>
    </row>
    <row r="245" spans="1:8" ht="45">
      <c r="A245" s="31" t="s">
        <v>138</v>
      </c>
      <c r="B245" s="24" t="s">
        <v>72</v>
      </c>
      <c r="C245" s="24" t="s">
        <v>66</v>
      </c>
      <c r="D245" s="25" t="s">
        <v>139</v>
      </c>
      <c r="E245" s="25"/>
      <c r="F245" s="26">
        <f>F246+F249</f>
        <v>4651</v>
      </c>
      <c r="G245" s="26">
        <f t="shared" ref="G245:H245" si="91">G246+G249</f>
        <v>4651</v>
      </c>
      <c r="H245" s="26">
        <f t="shared" si="91"/>
        <v>4651</v>
      </c>
    </row>
    <row r="246" spans="1:8" ht="33" customHeight="1">
      <c r="A246" s="31" t="s">
        <v>140</v>
      </c>
      <c r="B246" s="24" t="s">
        <v>72</v>
      </c>
      <c r="C246" s="24" t="s">
        <v>66</v>
      </c>
      <c r="D246" s="25" t="s">
        <v>157</v>
      </c>
      <c r="E246" s="25"/>
      <c r="F246" s="26">
        <f>F247</f>
        <v>4325.3999999999996</v>
      </c>
      <c r="G246" s="26">
        <f t="shared" ref="G246:H247" si="92">G247</f>
        <v>4325.3999999999996</v>
      </c>
      <c r="H246" s="26">
        <f t="shared" si="92"/>
        <v>4325.3999999999996</v>
      </c>
    </row>
    <row r="247" spans="1:8" ht="45">
      <c r="A247" s="31" t="s">
        <v>57</v>
      </c>
      <c r="B247" s="24" t="s">
        <v>72</v>
      </c>
      <c r="C247" s="24" t="s">
        <v>66</v>
      </c>
      <c r="D247" s="25" t="s">
        <v>157</v>
      </c>
      <c r="E247" s="25">
        <v>600</v>
      </c>
      <c r="F247" s="26">
        <f>F248</f>
        <v>4325.3999999999996</v>
      </c>
      <c r="G247" s="26">
        <f t="shared" si="92"/>
        <v>4325.3999999999996</v>
      </c>
      <c r="H247" s="26">
        <f t="shared" si="92"/>
        <v>4325.3999999999996</v>
      </c>
    </row>
    <row r="248" spans="1:8">
      <c r="A248" s="31" t="s">
        <v>58</v>
      </c>
      <c r="B248" s="24" t="s">
        <v>72</v>
      </c>
      <c r="C248" s="24" t="s">
        <v>66</v>
      </c>
      <c r="D248" s="25" t="s">
        <v>157</v>
      </c>
      <c r="E248" s="25">
        <v>610</v>
      </c>
      <c r="F248" s="26">
        <f>'Приложение 5'!G244</f>
        <v>4325.3999999999996</v>
      </c>
      <c r="G248" s="26">
        <f>'Приложение 5'!H244</f>
        <v>4325.3999999999996</v>
      </c>
      <c r="H248" s="26">
        <f>'Приложение 5'!I244</f>
        <v>4325.3999999999996</v>
      </c>
    </row>
    <row r="249" spans="1:8" ht="45">
      <c r="A249" s="31" t="s">
        <v>141</v>
      </c>
      <c r="B249" s="24" t="s">
        <v>72</v>
      </c>
      <c r="C249" s="24" t="s">
        <v>66</v>
      </c>
      <c r="D249" s="25" t="s">
        <v>158</v>
      </c>
      <c r="E249" s="25"/>
      <c r="F249" s="26">
        <f>F250</f>
        <v>325.60000000000002</v>
      </c>
      <c r="G249" s="26">
        <f t="shared" ref="G249:H250" si="93">G250</f>
        <v>325.60000000000002</v>
      </c>
      <c r="H249" s="26">
        <f t="shared" si="93"/>
        <v>325.60000000000002</v>
      </c>
    </row>
    <row r="250" spans="1:8" ht="45">
      <c r="A250" s="31" t="s">
        <v>57</v>
      </c>
      <c r="B250" s="24" t="s">
        <v>72</v>
      </c>
      <c r="C250" s="24" t="s">
        <v>66</v>
      </c>
      <c r="D250" s="25" t="s">
        <v>158</v>
      </c>
      <c r="E250" s="25">
        <v>600</v>
      </c>
      <c r="F250" s="26">
        <f>F251</f>
        <v>325.60000000000002</v>
      </c>
      <c r="G250" s="26">
        <f t="shared" si="93"/>
        <v>325.60000000000002</v>
      </c>
      <c r="H250" s="26">
        <f t="shared" si="93"/>
        <v>325.60000000000002</v>
      </c>
    </row>
    <row r="251" spans="1:8">
      <c r="A251" s="31" t="s">
        <v>58</v>
      </c>
      <c r="B251" s="24" t="s">
        <v>72</v>
      </c>
      <c r="C251" s="24" t="s">
        <v>66</v>
      </c>
      <c r="D251" s="25" t="s">
        <v>158</v>
      </c>
      <c r="E251" s="25">
        <v>610</v>
      </c>
      <c r="F251" s="26">
        <f>'Приложение 5'!G247</f>
        <v>325.60000000000002</v>
      </c>
      <c r="G251" s="26">
        <f>'Приложение 5'!H247</f>
        <v>325.60000000000002</v>
      </c>
      <c r="H251" s="26">
        <f>'Приложение 5'!I247</f>
        <v>325.60000000000002</v>
      </c>
    </row>
    <row r="252" spans="1:8" s="55" customFormat="1" ht="21" hidden="1" customHeight="1">
      <c r="A252" s="36" t="s">
        <v>24</v>
      </c>
      <c r="B252" s="24" t="s">
        <v>72</v>
      </c>
      <c r="C252" s="24" t="s">
        <v>66</v>
      </c>
      <c r="D252" s="25" t="s">
        <v>97</v>
      </c>
      <c r="E252" s="25"/>
      <c r="F252" s="37">
        <f>F253</f>
        <v>0</v>
      </c>
      <c r="G252" s="37">
        <f t="shared" ref="G252:H255" si="94">G253</f>
        <v>0</v>
      </c>
      <c r="H252" s="37">
        <f t="shared" si="94"/>
        <v>0</v>
      </c>
    </row>
    <row r="253" spans="1:8" s="55" customFormat="1" hidden="1">
      <c r="A253" s="36" t="s">
        <v>98</v>
      </c>
      <c r="B253" s="24" t="s">
        <v>72</v>
      </c>
      <c r="C253" s="24" t="s">
        <v>66</v>
      </c>
      <c r="D253" s="25" t="s">
        <v>99</v>
      </c>
      <c r="E253" s="25"/>
      <c r="F253" s="37">
        <f>F254</f>
        <v>0</v>
      </c>
      <c r="G253" s="37">
        <f t="shared" si="94"/>
        <v>0</v>
      </c>
      <c r="H253" s="37">
        <f t="shared" si="94"/>
        <v>0</v>
      </c>
    </row>
    <row r="254" spans="1:8" s="55" customFormat="1" ht="30" hidden="1">
      <c r="A254" s="36" t="s">
        <v>234</v>
      </c>
      <c r="B254" s="24" t="s">
        <v>72</v>
      </c>
      <c r="C254" s="24" t="s">
        <v>66</v>
      </c>
      <c r="D254" s="25" t="s">
        <v>235</v>
      </c>
      <c r="E254" s="25"/>
      <c r="F254" s="37">
        <f>F255</f>
        <v>0</v>
      </c>
      <c r="G254" s="37">
        <f t="shared" si="94"/>
        <v>0</v>
      </c>
      <c r="H254" s="37">
        <f t="shared" si="94"/>
        <v>0</v>
      </c>
    </row>
    <row r="255" spans="1:8" s="55" customFormat="1" ht="45" hidden="1">
      <c r="A255" s="36" t="s">
        <v>57</v>
      </c>
      <c r="B255" s="24" t="s">
        <v>72</v>
      </c>
      <c r="C255" s="24" t="s">
        <v>66</v>
      </c>
      <c r="D255" s="25" t="s">
        <v>235</v>
      </c>
      <c r="E255" s="25">
        <v>600</v>
      </c>
      <c r="F255" s="37">
        <f>F256</f>
        <v>0</v>
      </c>
      <c r="G255" s="37">
        <f>G256</f>
        <v>0</v>
      </c>
      <c r="H255" s="37">
        <f t="shared" si="94"/>
        <v>0</v>
      </c>
    </row>
    <row r="256" spans="1:8" s="55" customFormat="1" hidden="1">
      <c r="A256" s="36" t="s">
        <v>58</v>
      </c>
      <c r="B256" s="24" t="s">
        <v>72</v>
      </c>
      <c r="C256" s="24" t="s">
        <v>66</v>
      </c>
      <c r="D256" s="25" t="s">
        <v>235</v>
      </c>
      <c r="E256" s="25">
        <v>610</v>
      </c>
      <c r="F256" s="37">
        <f>'Приложение 5'!G252</f>
        <v>0</v>
      </c>
      <c r="G256" s="37">
        <f>'Приложение 5'!H252</f>
        <v>0</v>
      </c>
      <c r="H256" s="37">
        <f>'Приложение 5'!I252</f>
        <v>0</v>
      </c>
    </row>
    <row r="257" spans="1:8" ht="15.75">
      <c r="A257" s="38" t="s">
        <v>82</v>
      </c>
      <c r="B257" s="28" t="s">
        <v>83</v>
      </c>
      <c r="C257" s="28"/>
      <c r="D257" s="29"/>
      <c r="E257" s="29"/>
      <c r="F257" s="30">
        <f>F258+F264</f>
        <v>96.399999999999991</v>
      </c>
      <c r="G257" s="30">
        <f t="shared" ref="G257:H257" si="95">G258</f>
        <v>95.8</v>
      </c>
      <c r="H257" s="30">
        <f t="shared" si="95"/>
        <v>95.8</v>
      </c>
    </row>
    <row r="258" spans="1:8" ht="24" customHeight="1">
      <c r="A258" s="62" t="s">
        <v>84</v>
      </c>
      <c r="B258" s="71" t="s">
        <v>83</v>
      </c>
      <c r="C258" s="71" t="s">
        <v>66</v>
      </c>
      <c r="D258" s="63"/>
      <c r="E258" s="72"/>
      <c r="F258" s="64">
        <f t="shared" ref="F258:F262" si="96">F259</f>
        <v>95.8</v>
      </c>
      <c r="G258" s="64">
        <f t="shared" ref="G258:H262" si="97">G259</f>
        <v>95.8</v>
      </c>
      <c r="H258" s="64">
        <f t="shared" si="97"/>
        <v>95.8</v>
      </c>
    </row>
    <row r="259" spans="1:8" ht="23.25" customHeight="1">
      <c r="A259" s="31" t="s">
        <v>24</v>
      </c>
      <c r="B259" s="24" t="s">
        <v>83</v>
      </c>
      <c r="C259" s="24" t="s">
        <v>66</v>
      </c>
      <c r="D259" s="25" t="s">
        <v>97</v>
      </c>
      <c r="E259" s="25"/>
      <c r="F259" s="26">
        <f t="shared" si="96"/>
        <v>95.8</v>
      </c>
      <c r="G259" s="26">
        <f t="shared" si="97"/>
        <v>95.8</v>
      </c>
      <c r="H259" s="26">
        <f t="shared" si="97"/>
        <v>95.8</v>
      </c>
    </row>
    <row r="260" spans="1:8" ht="23.25" customHeight="1">
      <c r="A260" s="31" t="s">
        <v>98</v>
      </c>
      <c r="B260" s="24" t="s">
        <v>83</v>
      </c>
      <c r="C260" s="24" t="s">
        <v>66</v>
      </c>
      <c r="D260" s="25" t="s">
        <v>99</v>
      </c>
      <c r="E260" s="25"/>
      <c r="F260" s="26">
        <f t="shared" si="96"/>
        <v>95.8</v>
      </c>
      <c r="G260" s="26">
        <f t="shared" si="97"/>
        <v>95.8</v>
      </c>
      <c r="H260" s="26">
        <f t="shared" si="97"/>
        <v>95.8</v>
      </c>
    </row>
    <row r="261" spans="1:8" ht="60">
      <c r="A261" s="31" t="s">
        <v>86</v>
      </c>
      <c r="B261" s="24" t="s">
        <v>83</v>
      </c>
      <c r="C261" s="24" t="s">
        <v>66</v>
      </c>
      <c r="D261" s="25" t="s">
        <v>142</v>
      </c>
      <c r="E261" s="25"/>
      <c r="F261" s="26">
        <f t="shared" si="96"/>
        <v>95.8</v>
      </c>
      <c r="G261" s="26">
        <f t="shared" si="97"/>
        <v>95.8</v>
      </c>
      <c r="H261" s="26">
        <f t="shared" si="97"/>
        <v>95.8</v>
      </c>
    </row>
    <row r="262" spans="1:8" ht="31.5">
      <c r="A262" s="15" t="s">
        <v>85</v>
      </c>
      <c r="B262" s="24" t="s">
        <v>83</v>
      </c>
      <c r="C262" s="24" t="s">
        <v>66</v>
      </c>
      <c r="D262" s="25" t="s">
        <v>142</v>
      </c>
      <c r="E262" s="25">
        <v>300</v>
      </c>
      <c r="F262" s="26">
        <f t="shared" si="96"/>
        <v>95.8</v>
      </c>
      <c r="G262" s="26">
        <f t="shared" si="97"/>
        <v>95.8</v>
      </c>
      <c r="H262" s="26">
        <f t="shared" si="97"/>
        <v>95.8</v>
      </c>
    </row>
    <row r="263" spans="1:8" ht="31.5">
      <c r="A263" s="15" t="s">
        <v>143</v>
      </c>
      <c r="B263" s="24" t="s">
        <v>83</v>
      </c>
      <c r="C263" s="24" t="s">
        <v>66</v>
      </c>
      <c r="D263" s="25" t="s">
        <v>142</v>
      </c>
      <c r="E263" s="25">
        <v>310</v>
      </c>
      <c r="F263" s="26">
        <f>'Приложение 5'!G259</f>
        <v>95.8</v>
      </c>
      <c r="G263" s="26">
        <f>'Приложение 5'!H259</f>
        <v>95.8</v>
      </c>
      <c r="H263" s="26">
        <f>'Приложение 5'!I259</f>
        <v>95.8</v>
      </c>
    </row>
    <row r="264" spans="1:8" s="47" customFormat="1">
      <c r="A264" s="62" t="s">
        <v>199</v>
      </c>
      <c r="B264" s="71" t="s">
        <v>83</v>
      </c>
      <c r="C264" s="71" t="s">
        <v>69</v>
      </c>
      <c r="D264" s="63"/>
      <c r="E264" s="72"/>
      <c r="F264" s="64">
        <f>F265</f>
        <v>0.6</v>
      </c>
      <c r="G264" s="64">
        <f t="shared" ref="G264:H264" si="98">G265</f>
        <v>0</v>
      </c>
      <c r="H264" s="64">
        <f t="shared" si="98"/>
        <v>0</v>
      </c>
    </row>
    <row r="265" spans="1:8" s="47" customFormat="1" ht="34.35" customHeight="1">
      <c r="A265" s="31" t="s">
        <v>9</v>
      </c>
      <c r="B265" s="24" t="s">
        <v>83</v>
      </c>
      <c r="C265" s="24" t="s">
        <v>69</v>
      </c>
      <c r="D265" s="25" t="s">
        <v>78</v>
      </c>
      <c r="E265" s="25"/>
      <c r="F265" s="26">
        <f>F266</f>
        <v>0.6</v>
      </c>
      <c r="G265" s="26">
        <f t="shared" ref="G265:H268" si="99">G266</f>
        <v>0</v>
      </c>
      <c r="H265" s="26">
        <f t="shared" si="99"/>
        <v>0</v>
      </c>
    </row>
    <row r="266" spans="1:8" s="47" customFormat="1" ht="28.9" customHeight="1">
      <c r="A266" s="31" t="s">
        <v>10</v>
      </c>
      <c r="B266" s="24" t="s">
        <v>83</v>
      </c>
      <c r="C266" s="24" t="s">
        <v>69</v>
      </c>
      <c r="D266" s="25" t="s">
        <v>88</v>
      </c>
      <c r="E266" s="25"/>
      <c r="F266" s="26">
        <f>F267</f>
        <v>0.6</v>
      </c>
      <c r="G266" s="26">
        <f t="shared" si="99"/>
        <v>0</v>
      </c>
      <c r="H266" s="26">
        <f t="shared" si="99"/>
        <v>0</v>
      </c>
    </row>
    <row r="267" spans="1:8" s="47" customFormat="1" ht="30.6" customHeight="1">
      <c r="A267" s="31" t="s">
        <v>14</v>
      </c>
      <c r="B267" s="24" t="s">
        <v>83</v>
      </c>
      <c r="C267" s="24" t="s">
        <v>69</v>
      </c>
      <c r="D267" s="25" t="s">
        <v>89</v>
      </c>
      <c r="E267" s="25"/>
      <c r="F267" s="26">
        <f>F268</f>
        <v>0.6</v>
      </c>
      <c r="G267" s="26">
        <f t="shared" si="99"/>
        <v>0</v>
      </c>
      <c r="H267" s="26">
        <f t="shared" si="99"/>
        <v>0</v>
      </c>
    </row>
    <row r="268" spans="1:8" s="47" customFormat="1" ht="76.349999999999994" customHeight="1">
      <c r="A268" s="31" t="s">
        <v>11</v>
      </c>
      <c r="B268" s="24" t="s">
        <v>83</v>
      </c>
      <c r="C268" s="24" t="s">
        <v>69</v>
      </c>
      <c r="D268" s="25" t="s">
        <v>89</v>
      </c>
      <c r="E268" s="25" t="s">
        <v>15</v>
      </c>
      <c r="F268" s="26">
        <f>F269</f>
        <v>0.6</v>
      </c>
      <c r="G268" s="26">
        <f t="shared" si="99"/>
        <v>0</v>
      </c>
      <c r="H268" s="26">
        <f t="shared" si="99"/>
        <v>0</v>
      </c>
    </row>
    <row r="269" spans="1:8" s="47" customFormat="1" ht="32.65" customHeight="1">
      <c r="A269" s="31" t="s">
        <v>12</v>
      </c>
      <c r="B269" s="24" t="s">
        <v>83</v>
      </c>
      <c r="C269" s="24" t="s">
        <v>69</v>
      </c>
      <c r="D269" s="25" t="s">
        <v>89</v>
      </c>
      <c r="E269" s="25" t="s">
        <v>16</v>
      </c>
      <c r="F269" s="26">
        <f>'Приложение 5'!G265</f>
        <v>0.6</v>
      </c>
      <c r="G269" s="26">
        <f>'Приложение 5'!H265</f>
        <v>0</v>
      </c>
      <c r="H269" s="26">
        <f>'Приложение 5'!I265</f>
        <v>0</v>
      </c>
    </row>
    <row r="270" spans="1:8" ht="14.65" customHeight="1">
      <c r="A270" s="27" t="s">
        <v>60</v>
      </c>
      <c r="B270" s="29">
        <v>11</v>
      </c>
      <c r="C270" s="28"/>
      <c r="D270" s="29"/>
      <c r="E270" s="29"/>
      <c r="F270" s="30">
        <f>F271</f>
        <v>6842.6</v>
      </c>
      <c r="G270" s="30">
        <f t="shared" ref="G270:H273" si="100">G271</f>
        <v>6842.6</v>
      </c>
      <c r="H270" s="30">
        <f t="shared" si="100"/>
        <v>6842.6</v>
      </c>
    </row>
    <row r="271" spans="1:8" ht="25.5" customHeight="1">
      <c r="A271" s="62" t="s">
        <v>61</v>
      </c>
      <c r="B271" s="63">
        <v>11</v>
      </c>
      <c r="C271" s="71" t="s">
        <v>66</v>
      </c>
      <c r="D271" s="63"/>
      <c r="E271" s="63"/>
      <c r="F271" s="64">
        <f>F272</f>
        <v>6842.6</v>
      </c>
      <c r="G271" s="64">
        <f t="shared" si="100"/>
        <v>6842.6</v>
      </c>
      <c r="H271" s="64">
        <f t="shared" si="100"/>
        <v>6842.6</v>
      </c>
    </row>
    <row r="272" spans="1:8" ht="45">
      <c r="A272" s="31" t="s">
        <v>175</v>
      </c>
      <c r="B272" s="25">
        <v>11</v>
      </c>
      <c r="C272" s="24" t="s">
        <v>66</v>
      </c>
      <c r="D272" s="25" t="s">
        <v>54</v>
      </c>
      <c r="E272" s="25"/>
      <c r="F272" s="26">
        <f>F273</f>
        <v>6842.6</v>
      </c>
      <c r="G272" s="26">
        <f t="shared" si="100"/>
        <v>6842.6</v>
      </c>
      <c r="H272" s="26">
        <f t="shared" si="100"/>
        <v>6842.6</v>
      </c>
    </row>
    <row r="273" spans="1:8" ht="60">
      <c r="A273" s="31" t="s">
        <v>176</v>
      </c>
      <c r="B273" s="25">
        <v>11</v>
      </c>
      <c r="C273" s="24" t="s">
        <v>66</v>
      </c>
      <c r="D273" s="25" t="s">
        <v>62</v>
      </c>
      <c r="E273" s="25"/>
      <c r="F273" s="26">
        <f>F274</f>
        <v>6842.6</v>
      </c>
      <c r="G273" s="26">
        <f t="shared" si="100"/>
        <v>6842.6</v>
      </c>
      <c r="H273" s="26">
        <f t="shared" si="100"/>
        <v>6842.6</v>
      </c>
    </row>
    <row r="274" spans="1:8" ht="60">
      <c r="A274" s="31" t="s">
        <v>144</v>
      </c>
      <c r="B274" s="25">
        <v>11</v>
      </c>
      <c r="C274" s="24" t="s">
        <v>66</v>
      </c>
      <c r="D274" s="25" t="s">
        <v>63</v>
      </c>
      <c r="E274" s="25"/>
      <c r="F274" s="26">
        <f>F275+F278+F281</f>
        <v>6842.6</v>
      </c>
      <c r="G274" s="26">
        <f t="shared" ref="G274:H274" si="101">G275+G278+G281</f>
        <v>6842.6</v>
      </c>
      <c r="H274" s="26">
        <f t="shared" si="101"/>
        <v>6842.6</v>
      </c>
    </row>
    <row r="275" spans="1:8" ht="30">
      <c r="A275" s="32" t="s">
        <v>246</v>
      </c>
      <c r="B275" s="34">
        <v>11</v>
      </c>
      <c r="C275" s="33" t="s">
        <v>66</v>
      </c>
      <c r="D275" s="34" t="s">
        <v>247</v>
      </c>
      <c r="E275" s="25"/>
      <c r="F275" s="26">
        <f>F276</f>
        <v>6842.6</v>
      </c>
      <c r="G275" s="26">
        <f t="shared" ref="G275:H276" si="102">G276</f>
        <v>6842.6</v>
      </c>
      <c r="H275" s="26">
        <f t="shared" si="102"/>
        <v>6842.6</v>
      </c>
    </row>
    <row r="276" spans="1:8" ht="45">
      <c r="A276" s="32" t="s">
        <v>57</v>
      </c>
      <c r="B276" s="34">
        <v>11</v>
      </c>
      <c r="C276" s="33" t="s">
        <v>66</v>
      </c>
      <c r="D276" s="34" t="s">
        <v>247</v>
      </c>
      <c r="E276" s="25">
        <v>600</v>
      </c>
      <c r="F276" s="26">
        <f>F277</f>
        <v>6842.6</v>
      </c>
      <c r="G276" s="26">
        <f t="shared" si="102"/>
        <v>6842.6</v>
      </c>
      <c r="H276" s="26">
        <f t="shared" si="102"/>
        <v>6842.6</v>
      </c>
    </row>
    <row r="277" spans="1:8">
      <c r="A277" s="32" t="s">
        <v>58</v>
      </c>
      <c r="B277" s="34">
        <v>11</v>
      </c>
      <c r="C277" s="33" t="s">
        <v>66</v>
      </c>
      <c r="D277" s="34" t="s">
        <v>247</v>
      </c>
      <c r="E277" s="25">
        <v>610</v>
      </c>
      <c r="F277" s="26">
        <f>'Приложение 5'!G273</f>
        <v>6842.6</v>
      </c>
      <c r="G277" s="26">
        <f>'Приложение 5'!H273</f>
        <v>6842.6</v>
      </c>
      <c r="H277" s="26">
        <f>'Приложение 5'!I273</f>
        <v>6842.6</v>
      </c>
    </row>
    <row r="278" spans="1:8" s="47" customFormat="1" ht="45" hidden="1">
      <c r="A278" s="31" t="s">
        <v>209</v>
      </c>
      <c r="B278" s="25">
        <v>11</v>
      </c>
      <c r="C278" s="24" t="s">
        <v>66</v>
      </c>
      <c r="D278" s="25" t="s">
        <v>208</v>
      </c>
      <c r="E278" s="25"/>
      <c r="F278" s="26">
        <f>F279</f>
        <v>0</v>
      </c>
      <c r="G278" s="26">
        <f t="shared" ref="G278:H279" si="103">G279</f>
        <v>0</v>
      </c>
      <c r="H278" s="26">
        <f t="shared" si="103"/>
        <v>0</v>
      </c>
    </row>
    <row r="279" spans="1:8" s="47" customFormat="1" ht="45" hidden="1">
      <c r="A279" s="31" t="s">
        <v>57</v>
      </c>
      <c r="B279" s="25">
        <v>11</v>
      </c>
      <c r="C279" s="24" t="s">
        <v>66</v>
      </c>
      <c r="D279" s="25" t="s">
        <v>208</v>
      </c>
      <c r="E279" s="25">
        <v>600</v>
      </c>
      <c r="F279" s="26">
        <f>F280</f>
        <v>0</v>
      </c>
      <c r="G279" s="26">
        <f t="shared" si="103"/>
        <v>0</v>
      </c>
      <c r="H279" s="26">
        <f t="shared" si="103"/>
        <v>0</v>
      </c>
    </row>
    <row r="280" spans="1:8" s="47" customFormat="1" hidden="1">
      <c r="A280" s="31" t="s">
        <v>58</v>
      </c>
      <c r="B280" s="25">
        <v>11</v>
      </c>
      <c r="C280" s="24" t="s">
        <v>66</v>
      </c>
      <c r="D280" s="25" t="s">
        <v>208</v>
      </c>
      <c r="E280" s="25">
        <v>610</v>
      </c>
      <c r="F280" s="26">
        <f>'Приложение 5'!G276</f>
        <v>0</v>
      </c>
      <c r="G280" s="26">
        <f>'Приложение 5'!H276</f>
        <v>0</v>
      </c>
      <c r="H280" s="26">
        <f>'Приложение 5'!I276</f>
        <v>0</v>
      </c>
    </row>
    <row r="281" spans="1:8" s="47" customFormat="1" ht="45" hidden="1">
      <c r="A281" s="31" t="s">
        <v>211</v>
      </c>
      <c r="B281" s="25">
        <v>11</v>
      </c>
      <c r="C281" s="24" t="s">
        <v>66</v>
      </c>
      <c r="D281" s="25" t="s">
        <v>210</v>
      </c>
      <c r="E281" s="25"/>
      <c r="F281" s="26">
        <f>F282</f>
        <v>0</v>
      </c>
      <c r="G281" s="26">
        <f t="shared" ref="G281:H282" si="104">G282</f>
        <v>0</v>
      </c>
      <c r="H281" s="26">
        <f t="shared" si="104"/>
        <v>0</v>
      </c>
    </row>
    <row r="282" spans="1:8" s="47" customFormat="1" ht="45" hidden="1">
      <c r="A282" s="31" t="s">
        <v>57</v>
      </c>
      <c r="B282" s="25">
        <v>11</v>
      </c>
      <c r="C282" s="24" t="s">
        <v>66</v>
      </c>
      <c r="D282" s="25" t="s">
        <v>210</v>
      </c>
      <c r="E282" s="25">
        <v>600</v>
      </c>
      <c r="F282" s="26">
        <f>F283</f>
        <v>0</v>
      </c>
      <c r="G282" s="26">
        <f t="shared" si="104"/>
        <v>0</v>
      </c>
      <c r="H282" s="26">
        <f t="shared" si="104"/>
        <v>0</v>
      </c>
    </row>
    <row r="283" spans="1:8" s="47" customFormat="1" hidden="1">
      <c r="A283" s="31" t="s">
        <v>58</v>
      </c>
      <c r="B283" s="25">
        <v>11</v>
      </c>
      <c r="C283" s="24" t="s">
        <v>66</v>
      </c>
      <c r="D283" s="25" t="s">
        <v>210</v>
      </c>
      <c r="E283" s="25">
        <v>610</v>
      </c>
      <c r="F283" s="26">
        <f>'Приложение 5'!G279</f>
        <v>0</v>
      </c>
      <c r="G283" s="26">
        <f>'Приложение 5'!H279</f>
        <v>0</v>
      </c>
      <c r="H283" s="26">
        <f>'Приложение 5'!I279</f>
        <v>0</v>
      </c>
    </row>
    <row r="284" spans="1:8" ht="42.75">
      <c r="A284" s="27" t="s">
        <v>202</v>
      </c>
      <c r="B284" s="29">
        <v>13</v>
      </c>
      <c r="C284" s="28"/>
      <c r="D284" s="29"/>
      <c r="E284" s="29"/>
      <c r="F284" s="30">
        <f>F285</f>
        <v>284.39999999999998</v>
      </c>
      <c r="G284" s="30">
        <f t="shared" ref="G284:H288" si="105">G285</f>
        <v>0</v>
      </c>
      <c r="H284" s="30">
        <f t="shared" si="105"/>
        <v>0</v>
      </c>
    </row>
    <row r="285" spans="1:8" ht="33.75" customHeight="1">
      <c r="A285" s="62" t="s">
        <v>203</v>
      </c>
      <c r="B285" s="63">
        <v>13</v>
      </c>
      <c r="C285" s="71" t="s">
        <v>66</v>
      </c>
      <c r="D285" s="63"/>
      <c r="E285" s="63"/>
      <c r="F285" s="64">
        <f>F286</f>
        <v>284.39999999999998</v>
      </c>
      <c r="G285" s="64">
        <f t="shared" si="105"/>
        <v>0</v>
      </c>
      <c r="H285" s="64">
        <f t="shared" si="105"/>
        <v>0</v>
      </c>
    </row>
    <row r="286" spans="1:8">
      <c r="A286" s="31" t="s">
        <v>145</v>
      </c>
      <c r="B286" s="25">
        <v>13</v>
      </c>
      <c r="C286" s="24" t="s">
        <v>66</v>
      </c>
      <c r="D286" s="25" t="s">
        <v>146</v>
      </c>
      <c r="E286" s="25"/>
      <c r="F286" s="26">
        <f>F287</f>
        <v>284.39999999999998</v>
      </c>
      <c r="G286" s="26">
        <f t="shared" si="105"/>
        <v>0</v>
      </c>
      <c r="H286" s="26">
        <f t="shared" si="105"/>
        <v>0</v>
      </c>
    </row>
    <row r="287" spans="1:8">
      <c r="A287" s="31" t="s">
        <v>147</v>
      </c>
      <c r="B287" s="25">
        <v>13</v>
      </c>
      <c r="C287" s="24" t="s">
        <v>66</v>
      </c>
      <c r="D287" s="25" t="s">
        <v>148</v>
      </c>
      <c r="E287" s="25"/>
      <c r="F287" s="26">
        <f>F288</f>
        <v>284.39999999999998</v>
      </c>
      <c r="G287" s="26">
        <f t="shared" si="105"/>
        <v>0</v>
      </c>
      <c r="H287" s="26">
        <f t="shared" si="105"/>
        <v>0</v>
      </c>
    </row>
    <row r="288" spans="1:8" ht="30">
      <c r="A288" s="31" t="s">
        <v>64</v>
      </c>
      <c r="B288" s="25">
        <v>13</v>
      </c>
      <c r="C288" s="24" t="s">
        <v>66</v>
      </c>
      <c r="D288" s="25" t="s">
        <v>148</v>
      </c>
      <c r="E288" s="25">
        <v>700</v>
      </c>
      <c r="F288" s="26">
        <f>F289</f>
        <v>284.39999999999998</v>
      </c>
      <c r="G288" s="26">
        <f t="shared" si="105"/>
        <v>0</v>
      </c>
      <c r="H288" s="26">
        <f t="shared" si="105"/>
        <v>0</v>
      </c>
    </row>
    <row r="289" spans="1:8">
      <c r="A289" s="31" t="s">
        <v>65</v>
      </c>
      <c r="B289" s="25">
        <v>13</v>
      </c>
      <c r="C289" s="24" t="s">
        <v>66</v>
      </c>
      <c r="D289" s="25" t="s">
        <v>148</v>
      </c>
      <c r="E289" s="25">
        <v>730</v>
      </c>
      <c r="F289" s="26">
        <f>'Приложение 5'!G285</f>
        <v>284.39999999999998</v>
      </c>
      <c r="G289" s="26">
        <f>'Приложение 5'!H285</f>
        <v>0</v>
      </c>
      <c r="H289" s="26">
        <f>'Приложение 5'!I285</f>
        <v>0</v>
      </c>
    </row>
    <row r="290" spans="1:8" ht="18" customHeight="1">
      <c r="A290" s="95" t="s">
        <v>79</v>
      </c>
      <c r="B290" s="96"/>
      <c r="C290" s="96"/>
      <c r="D290" s="96"/>
      <c r="E290" s="97"/>
      <c r="F290" s="39">
        <f>F284+F270+F257+F227+F129+F105+F94+F87+F6</f>
        <v>51493.5</v>
      </c>
      <c r="G290" s="39">
        <f>G284+G270+G257+G227+G129+G105+G94+G87+G6</f>
        <v>38382.800000000003</v>
      </c>
      <c r="H290" s="39">
        <f>H284+H270+H257+H227+H129+H105+H94+H87+H6</f>
        <v>42399.9</v>
      </c>
    </row>
    <row r="291" spans="1:8">
      <c r="E291" s="67" t="s">
        <v>200</v>
      </c>
      <c r="F291" s="68">
        <f>F290-'Приложение 5'!G294</f>
        <v>0</v>
      </c>
      <c r="G291" s="68">
        <f>G290-'Приложение 5'!H294</f>
        <v>0</v>
      </c>
      <c r="H291" s="68">
        <f>H290-'Приложение 5'!I294</f>
        <v>0</v>
      </c>
    </row>
  </sheetData>
  <mergeCells count="3">
    <mergeCell ref="E1:H1"/>
    <mergeCell ref="A2:H2"/>
    <mergeCell ref="A290:E290"/>
  </mergeCells>
  <pageMargins left="0.39370078740157483" right="0.11811023622047245" top="0.39370078740157483" bottom="0.35433070866141736" header="0" footer="0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view="pageBreakPreview" topLeftCell="A173" zoomScale="110" zoomScaleNormal="90" zoomScaleSheetLayoutView="110" workbookViewId="0">
      <selection activeCell="A179" sqref="A179:XFD184"/>
    </sheetView>
  </sheetViews>
  <sheetFormatPr defaultRowHeight="15"/>
  <cols>
    <col min="1" max="1" width="57.140625" style="41" customWidth="1"/>
    <col min="2" max="2" width="14" customWidth="1"/>
    <col min="3" max="3" width="9.7109375" customWidth="1"/>
    <col min="4" max="6" width="12.85546875" style="2" customWidth="1"/>
  </cols>
  <sheetData>
    <row r="1" spans="1:6" ht="90.75" customHeight="1">
      <c r="A1" s="42"/>
      <c r="C1" s="93" t="s">
        <v>242</v>
      </c>
      <c r="D1" s="93"/>
      <c r="E1" s="93"/>
      <c r="F1" s="93"/>
    </row>
    <row r="2" spans="1:6" ht="77.25" customHeight="1">
      <c r="A2" s="94" t="s">
        <v>241</v>
      </c>
      <c r="B2" s="94"/>
      <c r="C2" s="94"/>
      <c r="D2" s="94"/>
      <c r="E2" s="94"/>
      <c r="F2" s="94"/>
    </row>
    <row r="3" spans="1:6">
      <c r="A3" s="9"/>
      <c r="B3" s="1"/>
      <c r="C3" s="1"/>
      <c r="D3" s="10"/>
      <c r="E3" s="10"/>
      <c r="F3" s="10" t="s">
        <v>207</v>
      </c>
    </row>
    <row r="4" spans="1:6" ht="30.6" customHeight="1">
      <c r="A4" s="11" t="s">
        <v>0</v>
      </c>
      <c r="B4" s="3" t="s">
        <v>4</v>
      </c>
      <c r="C4" s="3" t="s">
        <v>5</v>
      </c>
      <c r="D4" s="11" t="s">
        <v>87</v>
      </c>
      <c r="E4" s="11" t="s">
        <v>181</v>
      </c>
      <c r="F4" s="11" t="s">
        <v>236</v>
      </c>
    </row>
    <row r="5" spans="1:6" s="53" customFormat="1">
      <c r="A5" s="4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</row>
    <row r="6" spans="1:6" s="40" customFormat="1" ht="60" customHeight="1">
      <c r="A6" s="62" t="s">
        <v>106</v>
      </c>
      <c r="B6" s="63" t="s">
        <v>162</v>
      </c>
      <c r="C6" s="63"/>
      <c r="D6" s="64">
        <f>D7+D11+D15+D18</f>
        <v>1121.7</v>
      </c>
      <c r="E6" s="64">
        <f t="shared" ref="E6:F6" si="0">E7+E11+E15+E18</f>
        <v>458.7</v>
      </c>
      <c r="F6" s="64">
        <f t="shared" si="0"/>
        <v>54.5</v>
      </c>
    </row>
    <row r="7" spans="1:6">
      <c r="A7" s="31" t="s">
        <v>178</v>
      </c>
      <c r="B7" s="25" t="s">
        <v>107</v>
      </c>
      <c r="C7" s="25"/>
      <c r="D7" s="26">
        <f>D8</f>
        <v>100</v>
      </c>
      <c r="E7" s="26">
        <f t="shared" ref="E7:F8" si="1">E8</f>
        <v>100</v>
      </c>
      <c r="F7" s="26">
        <f t="shared" si="1"/>
        <v>0</v>
      </c>
    </row>
    <row r="8" spans="1:6" ht="30">
      <c r="A8" s="32" t="s">
        <v>246</v>
      </c>
      <c r="B8" s="34" t="s">
        <v>264</v>
      </c>
      <c r="C8" s="25"/>
      <c r="D8" s="26">
        <f>D9</f>
        <v>100</v>
      </c>
      <c r="E8" s="26">
        <f t="shared" si="1"/>
        <v>100</v>
      </c>
      <c r="F8" s="26">
        <f t="shared" si="1"/>
        <v>0</v>
      </c>
    </row>
    <row r="9" spans="1:6" s="40" customFormat="1" ht="30">
      <c r="A9" s="32" t="s">
        <v>57</v>
      </c>
      <c r="B9" s="34" t="s">
        <v>264</v>
      </c>
      <c r="C9" s="25">
        <v>600</v>
      </c>
      <c r="D9" s="37">
        <f>D10</f>
        <v>100</v>
      </c>
      <c r="E9" s="37">
        <f t="shared" ref="E9:F9" si="2">E10</f>
        <v>100</v>
      </c>
      <c r="F9" s="37">
        <f t="shared" si="2"/>
        <v>0</v>
      </c>
    </row>
    <row r="10" spans="1:6" s="40" customFormat="1">
      <c r="A10" s="32" t="s">
        <v>58</v>
      </c>
      <c r="B10" s="34" t="s">
        <v>264</v>
      </c>
      <c r="C10" s="25">
        <v>610</v>
      </c>
      <c r="D10" s="37">
        <f>'Приложение 5'!G96</f>
        <v>100</v>
      </c>
      <c r="E10" s="37">
        <f>'Приложение 5'!H96</f>
        <v>100</v>
      </c>
      <c r="F10" s="37">
        <f>'Приложение 5'!I96</f>
        <v>0</v>
      </c>
    </row>
    <row r="11" spans="1:6" ht="30">
      <c r="A11" s="31" t="s">
        <v>179</v>
      </c>
      <c r="B11" s="25" t="s">
        <v>108</v>
      </c>
      <c r="C11" s="25"/>
      <c r="D11" s="26">
        <f>D12</f>
        <v>29.6</v>
      </c>
      <c r="E11" s="26">
        <f>E12</f>
        <v>29.6</v>
      </c>
      <c r="F11" s="26">
        <f t="shared" ref="E11:F13" si="3">F12</f>
        <v>29.6</v>
      </c>
    </row>
    <row r="12" spans="1:6" ht="14.65" customHeight="1">
      <c r="A12" s="31" t="s">
        <v>29</v>
      </c>
      <c r="B12" s="25" t="s">
        <v>109</v>
      </c>
      <c r="C12" s="25"/>
      <c r="D12" s="26">
        <f>D13</f>
        <v>29.6</v>
      </c>
      <c r="E12" s="26">
        <f>E13</f>
        <v>29.6</v>
      </c>
      <c r="F12" s="26">
        <f t="shared" si="3"/>
        <v>29.6</v>
      </c>
    </row>
    <row r="13" spans="1:6" ht="30">
      <c r="A13" s="31" t="s">
        <v>32</v>
      </c>
      <c r="B13" s="25" t="s">
        <v>109</v>
      </c>
      <c r="C13" s="25">
        <v>200</v>
      </c>
      <c r="D13" s="26">
        <f>D14</f>
        <v>29.6</v>
      </c>
      <c r="E13" s="26">
        <f t="shared" si="3"/>
        <v>29.6</v>
      </c>
      <c r="F13" s="26">
        <f t="shared" si="3"/>
        <v>29.6</v>
      </c>
    </row>
    <row r="14" spans="1:6" ht="30">
      <c r="A14" s="31" t="s">
        <v>17</v>
      </c>
      <c r="B14" s="25" t="s">
        <v>109</v>
      </c>
      <c r="C14" s="25">
        <v>240</v>
      </c>
      <c r="D14" s="26">
        <f>'Приложение 5'!G100</f>
        <v>29.6</v>
      </c>
      <c r="E14" s="26">
        <f>'Приложение 5'!H100</f>
        <v>29.6</v>
      </c>
      <c r="F14" s="26">
        <f>'Приложение 5'!I100</f>
        <v>29.6</v>
      </c>
    </row>
    <row r="15" spans="1:6" s="40" customFormat="1" ht="30.75" customHeight="1">
      <c r="A15" s="36" t="s">
        <v>177</v>
      </c>
      <c r="B15" s="25" t="s">
        <v>110</v>
      </c>
      <c r="C15" s="25"/>
      <c r="D15" s="37">
        <f t="shared" ref="D15:F16" si="4">D16</f>
        <v>24.9</v>
      </c>
      <c r="E15" s="37">
        <f t="shared" si="4"/>
        <v>24.9</v>
      </c>
      <c r="F15" s="37">
        <f t="shared" si="4"/>
        <v>24.9</v>
      </c>
    </row>
    <row r="16" spans="1:6" s="40" customFormat="1" ht="30.75" customHeight="1">
      <c r="A16" s="36" t="s">
        <v>32</v>
      </c>
      <c r="B16" s="25" t="s">
        <v>111</v>
      </c>
      <c r="C16" s="25">
        <v>200</v>
      </c>
      <c r="D16" s="37">
        <f t="shared" si="4"/>
        <v>24.9</v>
      </c>
      <c r="E16" s="37">
        <f t="shared" si="4"/>
        <v>24.9</v>
      </c>
      <c r="F16" s="37">
        <f t="shared" si="4"/>
        <v>24.9</v>
      </c>
    </row>
    <row r="17" spans="1:6" s="40" customFormat="1" ht="30">
      <c r="A17" s="36" t="s">
        <v>17</v>
      </c>
      <c r="B17" s="25" t="s">
        <v>111</v>
      </c>
      <c r="C17" s="25">
        <v>240</v>
      </c>
      <c r="D17" s="37">
        <f>'Приложение 5'!G36</f>
        <v>24.9</v>
      </c>
      <c r="E17" s="37">
        <f>'Приложение 5'!H36</f>
        <v>24.9</v>
      </c>
      <c r="F17" s="37">
        <f>'Приложение 5'!I36</f>
        <v>24.9</v>
      </c>
    </row>
    <row r="18" spans="1:6" s="40" customFormat="1" ht="33" customHeight="1">
      <c r="A18" s="36" t="s">
        <v>180</v>
      </c>
      <c r="B18" s="25" t="s">
        <v>163</v>
      </c>
      <c r="C18" s="25"/>
      <c r="D18" s="37">
        <f>D19+D22</f>
        <v>967.2</v>
      </c>
      <c r="E18" s="37">
        <f t="shared" ref="E18:F18" si="5">E19+E22</f>
        <v>304.2</v>
      </c>
      <c r="F18" s="37">
        <f t="shared" si="5"/>
        <v>0</v>
      </c>
    </row>
    <row r="19" spans="1:6" s="40" customFormat="1">
      <c r="A19" s="32" t="s">
        <v>266</v>
      </c>
      <c r="B19" s="34" t="s">
        <v>267</v>
      </c>
      <c r="C19" s="25"/>
      <c r="D19" s="37">
        <f>D20</f>
        <v>579.20000000000005</v>
      </c>
      <c r="E19" s="37">
        <f t="shared" ref="E19" si="6">E20</f>
        <v>304.2</v>
      </c>
      <c r="F19" s="37">
        <f t="shared" ref="F19" si="7">F20</f>
        <v>0</v>
      </c>
    </row>
    <row r="20" spans="1:6" s="40" customFormat="1" ht="28.5" customHeight="1">
      <c r="A20" s="32" t="s">
        <v>32</v>
      </c>
      <c r="B20" s="34" t="s">
        <v>267</v>
      </c>
      <c r="C20" s="25">
        <v>200</v>
      </c>
      <c r="D20" s="37">
        <f>D21</f>
        <v>579.20000000000005</v>
      </c>
      <c r="E20" s="37">
        <f t="shared" ref="E20:F20" si="8">E21</f>
        <v>304.2</v>
      </c>
      <c r="F20" s="37">
        <f t="shared" si="8"/>
        <v>0</v>
      </c>
    </row>
    <row r="21" spans="1:6" s="40" customFormat="1" ht="30">
      <c r="A21" s="32" t="s">
        <v>17</v>
      </c>
      <c r="B21" s="34" t="s">
        <v>267</v>
      </c>
      <c r="C21" s="25">
        <v>240</v>
      </c>
      <c r="D21" s="37">
        <f>'Приложение 5'!G40</f>
        <v>579.20000000000005</v>
      </c>
      <c r="E21" s="37">
        <f>'Приложение 5'!H40</f>
        <v>304.2</v>
      </c>
      <c r="F21" s="37">
        <f>'Приложение 5'!I40</f>
        <v>0</v>
      </c>
    </row>
    <row r="22" spans="1:6" s="40" customFormat="1" ht="30">
      <c r="A22" s="32" t="s">
        <v>246</v>
      </c>
      <c r="B22" s="34" t="s">
        <v>268</v>
      </c>
      <c r="C22" s="25"/>
      <c r="D22" s="37">
        <f>D23</f>
        <v>388</v>
      </c>
      <c r="E22" s="37">
        <f t="shared" ref="E22:F22" si="9">E23</f>
        <v>0</v>
      </c>
      <c r="F22" s="37">
        <f t="shared" si="9"/>
        <v>0</v>
      </c>
    </row>
    <row r="23" spans="1:6" s="40" customFormat="1" ht="30">
      <c r="A23" s="32" t="s">
        <v>57</v>
      </c>
      <c r="B23" s="34" t="s">
        <v>268</v>
      </c>
      <c r="C23" s="25">
        <v>600</v>
      </c>
      <c r="D23" s="37">
        <f>D24</f>
        <v>388</v>
      </c>
      <c r="E23" s="37">
        <f t="shared" ref="E23:F23" si="10">E24</f>
        <v>0</v>
      </c>
      <c r="F23" s="37">
        <f t="shared" si="10"/>
        <v>0</v>
      </c>
    </row>
    <row r="24" spans="1:6" s="40" customFormat="1">
      <c r="A24" s="32" t="s">
        <v>58</v>
      </c>
      <c r="B24" s="34" t="s">
        <v>268</v>
      </c>
      <c r="C24" s="25">
        <v>610</v>
      </c>
      <c r="D24" s="37">
        <f>'Приложение 5'!G43</f>
        <v>388</v>
      </c>
      <c r="E24" s="37">
        <f>'Приложение 5'!H43</f>
        <v>0</v>
      </c>
      <c r="F24" s="37">
        <f>'Приложение 5'!I43</f>
        <v>0</v>
      </c>
    </row>
    <row r="25" spans="1:6" s="47" customFormat="1" ht="42.75">
      <c r="A25" s="62" t="s">
        <v>188</v>
      </c>
      <c r="B25" s="63" t="s">
        <v>189</v>
      </c>
      <c r="C25" s="63"/>
      <c r="D25" s="64">
        <f>D26</f>
        <v>100</v>
      </c>
      <c r="E25" s="64">
        <f t="shared" ref="E25:F29" si="11">E26</f>
        <v>0</v>
      </c>
      <c r="F25" s="64">
        <f t="shared" si="11"/>
        <v>0</v>
      </c>
    </row>
    <row r="26" spans="1:6" s="47" customFormat="1" ht="30">
      <c r="A26" s="36" t="s">
        <v>190</v>
      </c>
      <c r="B26" s="25" t="s">
        <v>191</v>
      </c>
      <c r="C26" s="25"/>
      <c r="D26" s="37">
        <f>D27</f>
        <v>100</v>
      </c>
      <c r="E26" s="37">
        <f t="shared" si="11"/>
        <v>0</v>
      </c>
      <c r="F26" s="37">
        <f t="shared" si="11"/>
        <v>0</v>
      </c>
    </row>
    <row r="27" spans="1:6" s="47" customFormat="1" ht="30">
      <c r="A27" s="36" t="s">
        <v>192</v>
      </c>
      <c r="B27" s="25" t="s">
        <v>193</v>
      </c>
      <c r="C27" s="25"/>
      <c r="D27" s="37">
        <f>D28</f>
        <v>100</v>
      </c>
      <c r="E27" s="37">
        <f t="shared" si="11"/>
        <v>0</v>
      </c>
      <c r="F27" s="37">
        <f t="shared" si="11"/>
        <v>0</v>
      </c>
    </row>
    <row r="28" spans="1:6" s="47" customFormat="1">
      <c r="A28" s="36" t="s">
        <v>29</v>
      </c>
      <c r="B28" s="25" t="s">
        <v>194</v>
      </c>
      <c r="C28" s="25"/>
      <c r="D28" s="37">
        <f>D29</f>
        <v>100</v>
      </c>
      <c r="E28" s="37">
        <f t="shared" si="11"/>
        <v>0</v>
      </c>
      <c r="F28" s="37">
        <f t="shared" si="11"/>
        <v>0</v>
      </c>
    </row>
    <row r="29" spans="1:6" s="47" customFormat="1" ht="30">
      <c r="A29" s="31" t="s">
        <v>32</v>
      </c>
      <c r="B29" s="25" t="s">
        <v>194</v>
      </c>
      <c r="C29" s="25">
        <v>200</v>
      </c>
      <c r="D29" s="37">
        <f>D30</f>
        <v>100</v>
      </c>
      <c r="E29" s="37">
        <f t="shared" si="11"/>
        <v>0</v>
      </c>
      <c r="F29" s="37">
        <f t="shared" si="11"/>
        <v>0</v>
      </c>
    </row>
    <row r="30" spans="1:6" s="47" customFormat="1" ht="30">
      <c r="A30" s="31" t="s">
        <v>17</v>
      </c>
      <c r="B30" s="25" t="s">
        <v>194</v>
      </c>
      <c r="C30" s="25">
        <v>240</v>
      </c>
      <c r="D30" s="37">
        <f>'Приложение 5'!G132</f>
        <v>100</v>
      </c>
      <c r="E30" s="37">
        <f>'Приложение 5'!H132</f>
        <v>0</v>
      </c>
      <c r="F30" s="37">
        <f>'Приложение 5'!I132</f>
        <v>0</v>
      </c>
    </row>
    <row r="31" spans="1:6" s="40" customFormat="1" ht="58.5" customHeight="1">
      <c r="A31" s="62" t="s">
        <v>182</v>
      </c>
      <c r="B31" s="63" t="s">
        <v>26</v>
      </c>
      <c r="C31" s="63"/>
      <c r="D31" s="64">
        <f>D32+D36</f>
        <v>583.1</v>
      </c>
      <c r="E31" s="64">
        <f t="shared" ref="E31:F31" si="12">E32+E36</f>
        <v>357.9</v>
      </c>
      <c r="F31" s="64">
        <f t="shared" si="12"/>
        <v>357.9</v>
      </c>
    </row>
    <row r="32" spans="1:6" ht="45">
      <c r="A32" s="31" t="s">
        <v>27</v>
      </c>
      <c r="B32" s="25" t="s">
        <v>28</v>
      </c>
      <c r="C32" s="25"/>
      <c r="D32" s="26">
        <f>D33</f>
        <v>491.6</v>
      </c>
      <c r="E32" s="26">
        <f t="shared" ref="E32:F32" si="13">E33</f>
        <v>266.39999999999998</v>
      </c>
      <c r="F32" s="26">
        <f t="shared" si="13"/>
        <v>266.39999999999998</v>
      </c>
    </row>
    <row r="33" spans="1:6" ht="15.6" customHeight="1">
      <c r="A33" s="31" t="s">
        <v>29</v>
      </c>
      <c r="B33" s="25" t="s">
        <v>92</v>
      </c>
      <c r="C33" s="25"/>
      <c r="D33" s="26">
        <f>D34</f>
        <v>491.6</v>
      </c>
      <c r="E33" s="37">
        <f t="shared" ref="E33:F34" si="14">E34</f>
        <v>266.39999999999998</v>
      </c>
      <c r="F33" s="37">
        <f t="shared" si="14"/>
        <v>266.39999999999998</v>
      </c>
    </row>
    <row r="34" spans="1:6" ht="30">
      <c r="A34" s="31" t="s">
        <v>32</v>
      </c>
      <c r="B34" s="25" t="s">
        <v>92</v>
      </c>
      <c r="C34" s="25">
        <v>200</v>
      </c>
      <c r="D34" s="26">
        <f>D35</f>
        <v>491.6</v>
      </c>
      <c r="E34" s="37">
        <f t="shared" si="14"/>
        <v>266.39999999999998</v>
      </c>
      <c r="F34" s="37">
        <f t="shared" si="14"/>
        <v>266.39999999999998</v>
      </c>
    </row>
    <row r="35" spans="1:6" ht="30">
      <c r="A35" s="31" t="s">
        <v>17</v>
      </c>
      <c r="B35" s="25" t="s">
        <v>92</v>
      </c>
      <c r="C35" s="25">
        <v>240</v>
      </c>
      <c r="D35" s="26">
        <f>'Приложение 5'!G48+'Приложение 5'!G13</f>
        <v>491.6</v>
      </c>
      <c r="E35" s="26">
        <f>'Приложение 5'!H48+'Приложение 5'!H13</f>
        <v>266.39999999999998</v>
      </c>
      <c r="F35" s="26">
        <f>'Приложение 5'!I48+'Приложение 5'!I13</f>
        <v>266.39999999999998</v>
      </c>
    </row>
    <row r="36" spans="1:6" s="40" customFormat="1" ht="33.75" customHeight="1">
      <c r="A36" s="36" t="s">
        <v>169</v>
      </c>
      <c r="B36" s="25" t="s">
        <v>170</v>
      </c>
      <c r="C36" s="25"/>
      <c r="D36" s="37">
        <f>D37</f>
        <v>91.5</v>
      </c>
      <c r="E36" s="37">
        <f t="shared" ref="E36:F38" si="15">E37</f>
        <v>91.5</v>
      </c>
      <c r="F36" s="37">
        <f t="shared" si="15"/>
        <v>91.5</v>
      </c>
    </row>
    <row r="37" spans="1:6" s="40" customFormat="1">
      <c r="A37" s="36" t="s">
        <v>29</v>
      </c>
      <c r="B37" s="25" t="s">
        <v>171</v>
      </c>
      <c r="C37" s="25"/>
      <c r="D37" s="37">
        <f>D38</f>
        <v>91.5</v>
      </c>
      <c r="E37" s="37">
        <f t="shared" si="15"/>
        <v>91.5</v>
      </c>
      <c r="F37" s="37">
        <f t="shared" si="15"/>
        <v>91.5</v>
      </c>
    </row>
    <row r="38" spans="1:6" s="40" customFormat="1" ht="33.6" customHeight="1">
      <c r="A38" s="36" t="s">
        <v>32</v>
      </c>
      <c r="B38" s="25" t="s">
        <v>171</v>
      </c>
      <c r="C38" s="25">
        <v>200</v>
      </c>
      <c r="D38" s="37">
        <f>D39</f>
        <v>91.5</v>
      </c>
      <c r="E38" s="37">
        <f t="shared" si="15"/>
        <v>91.5</v>
      </c>
      <c r="F38" s="37">
        <f t="shared" si="15"/>
        <v>91.5</v>
      </c>
    </row>
    <row r="39" spans="1:6" s="40" customFormat="1" ht="30">
      <c r="A39" s="36" t="s">
        <v>17</v>
      </c>
      <c r="B39" s="25" t="s">
        <v>171</v>
      </c>
      <c r="C39" s="25">
        <v>240</v>
      </c>
      <c r="D39" s="37">
        <f>'Приложение 5'!G185+'Приложение 5'!G52</f>
        <v>91.5</v>
      </c>
      <c r="E39" s="37">
        <f>'Приложение 5'!H185+'Приложение 5'!H52</f>
        <v>91.5</v>
      </c>
      <c r="F39" s="37">
        <f>'Приложение 5'!I185+'Приложение 5'!I52</f>
        <v>91.5</v>
      </c>
    </row>
    <row r="40" spans="1:6" s="47" customFormat="1" ht="60" customHeight="1">
      <c r="A40" s="62" t="s">
        <v>195</v>
      </c>
      <c r="B40" s="63" t="s">
        <v>196</v>
      </c>
      <c r="C40" s="63"/>
      <c r="D40" s="64">
        <f>D41+D48+D58</f>
        <v>2767.8</v>
      </c>
      <c r="E40" s="64">
        <f t="shared" ref="E40:F40" si="16">E41+E48+E58</f>
        <v>0</v>
      </c>
      <c r="F40" s="64">
        <f t="shared" si="16"/>
        <v>0</v>
      </c>
    </row>
    <row r="41" spans="1:6" s="47" customFormat="1" ht="30">
      <c r="A41" s="31" t="s">
        <v>198</v>
      </c>
      <c r="B41" s="25" t="s">
        <v>197</v>
      </c>
      <c r="C41" s="25"/>
      <c r="D41" s="37">
        <f>D42+D45</f>
        <v>830</v>
      </c>
      <c r="E41" s="37">
        <f t="shared" ref="E41:F41" si="17">E42+E45</f>
        <v>0</v>
      </c>
      <c r="F41" s="37">
        <f t="shared" si="17"/>
        <v>0</v>
      </c>
    </row>
    <row r="42" spans="1:6" s="47" customFormat="1" ht="45" hidden="1">
      <c r="A42" s="36" t="s">
        <v>215</v>
      </c>
      <c r="B42" s="25" t="s">
        <v>214</v>
      </c>
      <c r="C42" s="25"/>
      <c r="D42" s="37">
        <f>D43</f>
        <v>0</v>
      </c>
      <c r="E42" s="37">
        <f t="shared" ref="E42:F43" si="18">E43</f>
        <v>0</v>
      </c>
      <c r="F42" s="37">
        <f t="shared" si="18"/>
        <v>0</v>
      </c>
    </row>
    <row r="43" spans="1:6" s="47" customFormat="1" ht="30" hidden="1">
      <c r="A43" s="36" t="s">
        <v>123</v>
      </c>
      <c r="B43" s="25" t="s">
        <v>214</v>
      </c>
      <c r="C43" s="25">
        <v>400</v>
      </c>
      <c r="D43" s="37">
        <f>D44</f>
        <v>0</v>
      </c>
      <c r="E43" s="37">
        <f t="shared" si="18"/>
        <v>0</v>
      </c>
      <c r="F43" s="37">
        <f t="shared" si="18"/>
        <v>0</v>
      </c>
    </row>
    <row r="44" spans="1:6" s="47" customFormat="1" hidden="1">
      <c r="A44" s="36" t="s">
        <v>124</v>
      </c>
      <c r="B44" s="25" t="s">
        <v>214</v>
      </c>
      <c r="C44" s="25">
        <v>410</v>
      </c>
      <c r="D44" s="37">
        <f>'Приложение 5'!G137</f>
        <v>0</v>
      </c>
      <c r="E44" s="37">
        <f>'Приложение 5'!H137</f>
        <v>0</v>
      </c>
      <c r="F44" s="37">
        <f>'Приложение 5'!I137</f>
        <v>0</v>
      </c>
    </row>
    <row r="45" spans="1:6" s="47" customFormat="1" ht="30" customHeight="1">
      <c r="A45" s="32" t="s">
        <v>262</v>
      </c>
      <c r="B45" s="34" t="s">
        <v>263</v>
      </c>
      <c r="C45" s="25"/>
      <c r="D45" s="37">
        <f>D46</f>
        <v>830</v>
      </c>
      <c r="E45" s="37">
        <f t="shared" ref="E45:F46" si="19">E46</f>
        <v>0</v>
      </c>
      <c r="F45" s="37">
        <f t="shared" si="19"/>
        <v>0</v>
      </c>
    </row>
    <row r="46" spans="1:6" s="47" customFormat="1" ht="30">
      <c r="A46" s="32" t="s">
        <v>123</v>
      </c>
      <c r="B46" s="34" t="s">
        <v>263</v>
      </c>
      <c r="C46" s="25">
        <v>400</v>
      </c>
      <c r="D46" s="37">
        <f>D47</f>
        <v>830</v>
      </c>
      <c r="E46" s="37">
        <f t="shared" si="19"/>
        <v>0</v>
      </c>
      <c r="F46" s="37">
        <f t="shared" si="19"/>
        <v>0</v>
      </c>
    </row>
    <row r="47" spans="1:6" s="47" customFormat="1" ht="22.5" customHeight="1">
      <c r="A47" s="32" t="s">
        <v>124</v>
      </c>
      <c r="B47" s="34" t="s">
        <v>263</v>
      </c>
      <c r="C47" s="25">
        <v>410</v>
      </c>
      <c r="D47" s="37">
        <f>'Приложение 5'!G140</f>
        <v>830</v>
      </c>
      <c r="E47" s="37">
        <f>'Приложение 5'!H140</f>
        <v>0</v>
      </c>
      <c r="F47" s="37">
        <f>'Приложение 5'!I140</f>
        <v>0</v>
      </c>
    </row>
    <row r="48" spans="1:6" s="47" customFormat="1" ht="45">
      <c r="A48" s="32" t="s">
        <v>206</v>
      </c>
      <c r="B48" s="34" t="s">
        <v>205</v>
      </c>
      <c r="C48" s="25"/>
      <c r="D48" s="37">
        <f>D49+D52+D55</f>
        <v>1800</v>
      </c>
      <c r="E48" s="37">
        <f t="shared" ref="E48:F48" si="20">E52+E55</f>
        <v>0</v>
      </c>
      <c r="F48" s="37">
        <f t="shared" si="20"/>
        <v>0</v>
      </c>
    </row>
    <row r="49" spans="1:7" s="55" customFormat="1" hidden="1">
      <c r="A49" s="32" t="s">
        <v>232</v>
      </c>
      <c r="B49" s="34" t="s">
        <v>233</v>
      </c>
      <c r="C49" s="25"/>
      <c r="D49" s="37">
        <f>D50</f>
        <v>0</v>
      </c>
      <c r="E49" s="37">
        <f t="shared" ref="E49:F50" si="21">E50</f>
        <v>0</v>
      </c>
      <c r="F49" s="37">
        <f t="shared" si="21"/>
        <v>0</v>
      </c>
      <c r="G49" s="87"/>
    </row>
    <row r="50" spans="1:7" s="55" customFormat="1" ht="30" hidden="1">
      <c r="A50" s="32" t="s">
        <v>32</v>
      </c>
      <c r="B50" s="34" t="s">
        <v>233</v>
      </c>
      <c r="C50" s="25">
        <v>200</v>
      </c>
      <c r="D50" s="37">
        <f>D51</f>
        <v>0</v>
      </c>
      <c r="E50" s="37">
        <f t="shared" si="21"/>
        <v>0</v>
      </c>
      <c r="F50" s="37">
        <f t="shared" si="21"/>
        <v>0</v>
      </c>
      <c r="G50" s="87"/>
    </row>
    <row r="51" spans="1:7" s="55" customFormat="1" ht="30" hidden="1">
      <c r="A51" s="32" t="s">
        <v>17</v>
      </c>
      <c r="B51" s="34" t="s">
        <v>233</v>
      </c>
      <c r="C51" s="25">
        <v>240</v>
      </c>
      <c r="D51" s="37">
        <f>'Приложение 5'!G144</f>
        <v>0</v>
      </c>
      <c r="E51" s="37">
        <f>'Приложение 5'!H144</f>
        <v>0</v>
      </c>
      <c r="F51" s="37">
        <f>'Приложение 5'!I144</f>
        <v>0</v>
      </c>
      <c r="G51" s="87"/>
    </row>
    <row r="52" spans="1:7" s="47" customFormat="1" ht="45" hidden="1">
      <c r="A52" s="32" t="s">
        <v>212</v>
      </c>
      <c r="B52" s="34" t="s">
        <v>213</v>
      </c>
      <c r="C52" s="25"/>
      <c r="D52" s="37">
        <f t="shared" ref="D52:F53" si="22">D53</f>
        <v>0</v>
      </c>
      <c r="E52" s="37">
        <f t="shared" si="22"/>
        <v>0</v>
      </c>
      <c r="F52" s="37">
        <f t="shared" si="22"/>
        <v>0</v>
      </c>
    </row>
    <row r="53" spans="1:7" s="47" customFormat="1" ht="30" hidden="1">
      <c r="A53" s="32" t="s">
        <v>123</v>
      </c>
      <c r="B53" s="34" t="s">
        <v>213</v>
      </c>
      <c r="C53" s="25">
        <v>400</v>
      </c>
      <c r="D53" s="37">
        <f t="shared" si="22"/>
        <v>0</v>
      </c>
      <c r="E53" s="37">
        <f t="shared" si="22"/>
        <v>0</v>
      </c>
      <c r="F53" s="37">
        <f t="shared" si="22"/>
        <v>0</v>
      </c>
    </row>
    <row r="54" spans="1:7" s="47" customFormat="1" hidden="1">
      <c r="A54" s="32" t="s">
        <v>124</v>
      </c>
      <c r="B54" s="34" t="s">
        <v>213</v>
      </c>
      <c r="C54" s="25">
        <v>410</v>
      </c>
      <c r="D54" s="37">
        <f>'Приложение 5'!G147</f>
        <v>0</v>
      </c>
      <c r="E54" s="37">
        <f>'Приложение 5'!H147</f>
        <v>0</v>
      </c>
      <c r="F54" s="37">
        <f>'Приложение 5'!I147</f>
        <v>0</v>
      </c>
    </row>
    <row r="55" spans="1:7" s="47" customFormat="1" ht="30">
      <c r="A55" s="92" t="s">
        <v>260</v>
      </c>
      <c r="B55" s="34" t="s">
        <v>261</v>
      </c>
      <c r="C55" s="25"/>
      <c r="D55" s="37">
        <f>D56</f>
        <v>1800</v>
      </c>
      <c r="E55" s="37">
        <f t="shared" ref="E55:F56" si="23">E56</f>
        <v>0</v>
      </c>
      <c r="F55" s="37">
        <f t="shared" si="23"/>
        <v>0</v>
      </c>
    </row>
    <row r="56" spans="1:7" s="47" customFormat="1" ht="30">
      <c r="A56" s="32" t="s">
        <v>123</v>
      </c>
      <c r="B56" s="34" t="s">
        <v>261</v>
      </c>
      <c r="C56" s="25">
        <v>400</v>
      </c>
      <c r="D56" s="37">
        <f>D57</f>
        <v>1800</v>
      </c>
      <c r="E56" s="37">
        <f t="shared" si="23"/>
        <v>0</v>
      </c>
      <c r="F56" s="37">
        <f t="shared" si="23"/>
        <v>0</v>
      </c>
    </row>
    <row r="57" spans="1:7" s="47" customFormat="1">
      <c r="A57" s="32" t="s">
        <v>124</v>
      </c>
      <c r="B57" s="34" t="s">
        <v>261</v>
      </c>
      <c r="C57" s="25">
        <v>410</v>
      </c>
      <c r="D57" s="37">
        <f>'Приложение 5'!G150</f>
        <v>1800</v>
      </c>
      <c r="E57" s="37">
        <f>'Приложение 5'!H150</f>
        <v>0</v>
      </c>
      <c r="F57" s="37">
        <f>'Приложение 5'!I150</f>
        <v>0</v>
      </c>
    </row>
    <row r="58" spans="1:7" s="47" customFormat="1" ht="75">
      <c r="A58" s="88" t="s">
        <v>240</v>
      </c>
      <c r="B58" s="34" t="s">
        <v>239</v>
      </c>
      <c r="C58" s="25"/>
      <c r="D58" s="37">
        <f>D59</f>
        <v>137.80000000000001</v>
      </c>
      <c r="E58" s="37">
        <f t="shared" ref="E58:F60" si="24">E59</f>
        <v>0</v>
      </c>
      <c r="F58" s="37">
        <f t="shared" si="24"/>
        <v>0</v>
      </c>
    </row>
    <row r="59" spans="1:7" s="47" customFormat="1">
      <c r="A59" s="32" t="s">
        <v>256</v>
      </c>
      <c r="B59" s="34" t="s">
        <v>257</v>
      </c>
      <c r="C59" s="25"/>
      <c r="D59" s="37">
        <f>D60</f>
        <v>137.80000000000001</v>
      </c>
      <c r="E59" s="37">
        <f t="shared" si="24"/>
        <v>0</v>
      </c>
      <c r="F59" s="37">
        <f t="shared" si="24"/>
        <v>0</v>
      </c>
    </row>
    <row r="60" spans="1:7" s="47" customFormat="1" ht="30">
      <c r="A60" s="32" t="s">
        <v>32</v>
      </c>
      <c r="B60" s="34" t="s">
        <v>257</v>
      </c>
      <c r="C60" s="25">
        <v>200</v>
      </c>
      <c r="D60" s="37">
        <f>D61</f>
        <v>137.80000000000001</v>
      </c>
      <c r="E60" s="37">
        <f t="shared" si="24"/>
        <v>0</v>
      </c>
      <c r="F60" s="37">
        <f t="shared" si="24"/>
        <v>0</v>
      </c>
    </row>
    <row r="61" spans="1:7" s="47" customFormat="1" ht="30">
      <c r="A61" s="32" t="s">
        <v>17</v>
      </c>
      <c r="B61" s="34" t="s">
        <v>257</v>
      </c>
      <c r="C61" s="25">
        <v>240</v>
      </c>
      <c r="D61" s="37">
        <f>'Приложение 6'!F194</f>
        <v>137.80000000000001</v>
      </c>
      <c r="E61" s="37">
        <f>'Приложение 6'!G194</f>
        <v>0</v>
      </c>
      <c r="F61" s="37">
        <f>'Приложение 6'!H194</f>
        <v>0</v>
      </c>
    </row>
    <row r="62" spans="1:7" ht="80.25" customHeight="1">
      <c r="A62" s="62" t="s">
        <v>172</v>
      </c>
      <c r="B62" s="63" t="s">
        <v>30</v>
      </c>
      <c r="C62" s="63"/>
      <c r="D62" s="64">
        <f>D63+D71+D75</f>
        <v>2348</v>
      </c>
      <c r="E62" s="64">
        <f>E63+E71+E75</f>
        <v>1348</v>
      </c>
      <c r="F62" s="64">
        <f>F63+F71+F75</f>
        <v>1348</v>
      </c>
    </row>
    <row r="63" spans="1:7">
      <c r="A63" s="31" t="s">
        <v>93</v>
      </c>
      <c r="B63" s="25" t="s">
        <v>31</v>
      </c>
      <c r="C63" s="25"/>
      <c r="D63" s="26">
        <f>D64</f>
        <v>48</v>
      </c>
      <c r="E63" s="26">
        <f t="shared" ref="E63:F65" si="25">E64</f>
        <v>48</v>
      </c>
      <c r="F63" s="26">
        <f t="shared" si="25"/>
        <v>48</v>
      </c>
    </row>
    <row r="64" spans="1:7" ht="36.6" customHeight="1">
      <c r="A64" s="32" t="s">
        <v>246</v>
      </c>
      <c r="B64" s="34" t="s">
        <v>265</v>
      </c>
      <c r="C64" s="25"/>
      <c r="D64" s="26">
        <f>D65+D69+D67</f>
        <v>48</v>
      </c>
      <c r="E64" s="26">
        <f t="shared" ref="E64:F64" si="26">E65+E69+E67</f>
        <v>48</v>
      </c>
      <c r="F64" s="26">
        <f t="shared" si="26"/>
        <v>48</v>
      </c>
    </row>
    <row r="65" spans="1:6" ht="30" hidden="1">
      <c r="A65" s="32" t="s">
        <v>32</v>
      </c>
      <c r="B65" s="34" t="s">
        <v>94</v>
      </c>
      <c r="C65" s="25">
        <v>200</v>
      </c>
      <c r="D65" s="26">
        <f>D66</f>
        <v>0</v>
      </c>
      <c r="E65" s="26">
        <f t="shared" si="25"/>
        <v>0</v>
      </c>
      <c r="F65" s="26">
        <f t="shared" si="25"/>
        <v>0</v>
      </c>
    </row>
    <row r="66" spans="1:6" ht="27" hidden="1" customHeight="1">
      <c r="A66" s="32" t="s">
        <v>17</v>
      </c>
      <c r="B66" s="34" t="s">
        <v>94</v>
      </c>
      <c r="C66" s="25">
        <v>240</v>
      </c>
      <c r="D66" s="26">
        <f>'Приложение 5'!G57</f>
        <v>0</v>
      </c>
      <c r="E66" s="26">
        <f>'Приложение 5'!H57</f>
        <v>0</v>
      </c>
      <c r="F66" s="26">
        <f>'Приложение 5'!I57</f>
        <v>0</v>
      </c>
    </row>
    <row r="67" spans="1:6" ht="30">
      <c r="A67" s="32" t="s">
        <v>57</v>
      </c>
      <c r="B67" s="34" t="s">
        <v>265</v>
      </c>
      <c r="C67" s="25">
        <v>600</v>
      </c>
      <c r="D67" s="26">
        <f>D68</f>
        <v>48</v>
      </c>
      <c r="E67" s="26">
        <f t="shared" ref="E67:F67" si="27">E68</f>
        <v>48</v>
      </c>
      <c r="F67" s="26">
        <f t="shared" si="27"/>
        <v>48</v>
      </c>
    </row>
    <row r="68" spans="1:6">
      <c r="A68" s="32" t="s">
        <v>58</v>
      </c>
      <c r="B68" s="34" t="s">
        <v>265</v>
      </c>
      <c r="C68" s="25">
        <v>610</v>
      </c>
      <c r="D68" s="26">
        <f>'Приложение 6'!F63</f>
        <v>48</v>
      </c>
      <c r="E68" s="26">
        <f>'Приложение 6'!G63</f>
        <v>48</v>
      </c>
      <c r="F68" s="26">
        <f>'Приложение 6'!H63</f>
        <v>48</v>
      </c>
    </row>
    <row r="69" spans="1:6" s="55" customFormat="1" hidden="1">
      <c r="A69" s="36" t="s">
        <v>18</v>
      </c>
      <c r="B69" s="25" t="s">
        <v>94</v>
      </c>
      <c r="C69" s="25">
        <v>800</v>
      </c>
      <c r="D69" s="37">
        <f>D70</f>
        <v>0</v>
      </c>
      <c r="E69" s="37">
        <f t="shared" ref="E69:F69" si="28">E70</f>
        <v>0</v>
      </c>
      <c r="F69" s="37">
        <f t="shared" si="28"/>
        <v>0</v>
      </c>
    </row>
    <row r="70" spans="1:6" s="55" customFormat="1" hidden="1">
      <c r="A70" s="36" t="s">
        <v>19</v>
      </c>
      <c r="B70" s="25" t="s">
        <v>94</v>
      </c>
      <c r="C70" s="25">
        <v>850</v>
      </c>
      <c r="D70" s="37">
        <f>'Приложение 5'!G61</f>
        <v>0</v>
      </c>
      <c r="E70" s="37">
        <f>'Приложение 5'!H61</f>
        <v>0</v>
      </c>
      <c r="F70" s="37">
        <f>'Приложение 5'!I61</f>
        <v>0</v>
      </c>
    </row>
    <row r="71" spans="1:6" ht="42.6" customHeight="1">
      <c r="A71" s="32" t="s">
        <v>101</v>
      </c>
      <c r="B71" s="25" t="s">
        <v>96</v>
      </c>
      <c r="C71" s="25"/>
      <c r="D71" s="26">
        <f>D72</f>
        <v>300</v>
      </c>
      <c r="E71" s="26">
        <f t="shared" ref="E71:F72" si="29">E72</f>
        <v>300</v>
      </c>
      <c r="F71" s="26">
        <f t="shared" si="29"/>
        <v>300</v>
      </c>
    </row>
    <row r="72" spans="1:6">
      <c r="A72" s="31" t="s">
        <v>29</v>
      </c>
      <c r="B72" s="25" t="s">
        <v>95</v>
      </c>
      <c r="C72" s="25"/>
      <c r="D72" s="26">
        <f>D73</f>
        <v>300</v>
      </c>
      <c r="E72" s="26">
        <f t="shared" si="29"/>
        <v>300</v>
      </c>
      <c r="F72" s="26">
        <f t="shared" si="29"/>
        <v>300</v>
      </c>
    </row>
    <row r="73" spans="1:6" ht="30">
      <c r="A73" s="31" t="s">
        <v>32</v>
      </c>
      <c r="B73" s="25" t="s">
        <v>95</v>
      </c>
      <c r="C73" s="25">
        <v>200</v>
      </c>
      <c r="D73" s="26">
        <f>D74</f>
        <v>300</v>
      </c>
      <c r="E73" s="26">
        <f>E74</f>
        <v>300</v>
      </c>
      <c r="F73" s="26">
        <f>F74</f>
        <v>300</v>
      </c>
    </row>
    <row r="74" spans="1:6" ht="30">
      <c r="A74" s="31" t="s">
        <v>17</v>
      </c>
      <c r="B74" s="25" t="s">
        <v>95</v>
      </c>
      <c r="C74" s="25">
        <v>240</v>
      </c>
      <c r="D74" s="26">
        <f>'Приложение 5'!G65+'Приложение 5'!G119</f>
        <v>300</v>
      </c>
      <c r="E74" s="26">
        <f>'Приложение 5'!H65+'Приложение 5'!H119</f>
        <v>300</v>
      </c>
      <c r="F74" s="26">
        <f>'Приложение 5'!I65+'Приложение 5'!I119</f>
        <v>300</v>
      </c>
    </row>
    <row r="75" spans="1:6" ht="45">
      <c r="A75" s="36" t="s">
        <v>159</v>
      </c>
      <c r="B75" s="25" t="s">
        <v>160</v>
      </c>
      <c r="C75" s="25"/>
      <c r="D75" s="37">
        <f>D76</f>
        <v>2000</v>
      </c>
      <c r="E75" s="37">
        <f t="shared" ref="E75:F75" si="30">E76</f>
        <v>1000</v>
      </c>
      <c r="F75" s="37">
        <f t="shared" si="30"/>
        <v>1000</v>
      </c>
    </row>
    <row r="76" spans="1:6" ht="30">
      <c r="A76" s="32" t="s">
        <v>246</v>
      </c>
      <c r="B76" s="34" t="s">
        <v>259</v>
      </c>
      <c r="C76" s="25"/>
      <c r="D76" s="37">
        <f>D77</f>
        <v>2000</v>
      </c>
      <c r="E76" s="37">
        <f>E77</f>
        <v>1000</v>
      </c>
      <c r="F76" s="37">
        <f>F77</f>
        <v>1000</v>
      </c>
    </row>
    <row r="77" spans="1:6" s="40" customFormat="1" ht="30">
      <c r="A77" s="32" t="s">
        <v>57</v>
      </c>
      <c r="B77" s="34" t="s">
        <v>259</v>
      </c>
      <c r="C77" s="25">
        <v>600</v>
      </c>
      <c r="D77" s="37">
        <f>D78</f>
        <v>2000</v>
      </c>
      <c r="E77" s="37">
        <f t="shared" ref="E77:F77" si="31">E78</f>
        <v>1000</v>
      </c>
      <c r="F77" s="37">
        <f t="shared" si="31"/>
        <v>1000</v>
      </c>
    </row>
    <row r="78" spans="1:6" s="40" customFormat="1">
      <c r="A78" s="32" t="s">
        <v>58</v>
      </c>
      <c r="B78" s="34" t="s">
        <v>259</v>
      </c>
      <c r="C78" s="25">
        <v>610</v>
      </c>
      <c r="D78" s="37">
        <f>'Приложение 5'!G155</f>
        <v>2000</v>
      </c>
      <c r="E78" s="37">
        <f>'Приложение 5'!H155</f>
        <v>1000</v>
      </c>
      <c r="F78" s="37">
        <f>'Приложение 5'!I155</f>
        <v>1000</v>
      </c>
    </row>
    <row r="79" spans="1:6" ht="63" customHeight="1">
      <c r="A79" s="62" t="s">
        <v>174</v>
      </c>
      <c r="B79" s="63" t="s">
        <v>46</v>
      </c>
      <c r="C79" s="63"/>
      <c r="D79" s="64">
        <f>D80+D87+D95</f>
        <v>3657.6</v>
      </c>
      <c r="E79" s="64">
        <f>E80+E87+E95</f>
        <v>2288.8000000000002</v>
      </c>
      <c r="F79" s="64">
        <f>F80+F87+F95</f>
        <v>2023</v>
      </c>
    </row>
    <row r="80" spans="1:6" ht="33.75" customHeight="1">
      <c r="A80" s="31" t="s">
        <v>128</v>
      </c>
      <c r="B80" s="25" t="s">
        <v>47</v>
      </c>
      <c r="C80" s="25"/>
      <c r="D80" s="26">
        <f>D81</f>
        <v>2153.4</v>
      </c>
      <c r="E80" s="26">
        <f t="shared" ref="E80:F83" si="32">E81</f>
        <v>2153.4</v>
      </c>
      <c r="F80" s="26">
        <f t="shared" si="32"/>
        <v>1987.6</v>
      </c>
    </row>
    <row r="81" spans="1:6">
      <c r="A81" s="31" t="s">
        <v>129</v>
      </c>
      <c r="B81" s="25" t="s">
        <v>48</v>
      </c>
      <c r="C81" s="25"/>
      <c r="D81" s="26">
        <f>D82</f>
        <v>2153.4</v>
      </c>
      <c r="E81" s="26">
        <f t="shared" si="32"/>
        <v>2153.4</v>
      </c>
      <c r="F81" s="26">
        <f t="shared" si="32"/>
        <v>1987.6</v>
      </c>
    </row>
    <row r="82" spans="1:6" ht="30">
      <c r="A82" s="32" t="s">
        <v>246</v>
      </c>
      <c r="B82" s="34" t="s">
        <v>255</v>
      </c>
      <c r="C82" s="25"/>
      <c r="D82" s="26">
        <f>D83+D85</f>
        <v>2153.4</v>
      </c>
      <c r="E82" s="26">
        <f t="shared" ref="E82:F82" si="33">E83+E85</f>
        <v>2153.4</v>
      </c>
      <c r="F82" s="26">
        <f t="shared" si="33"/>
        <v>1987.6</v>
      </c>
    </row>
    <row r="83" spans="1:6" ht="30" hidden="1">
      <c r="A83" s="32" t="s">
        <v>32</v>
      </c>
      <c r="B83" s="34" t="s">
        <v>130</v>
      </c>
      <c r="C83" s="25">
        <v>200</v>
      </c>
      <c r="D83" s="26">
        <f>D84</f>
        <v>0</v>
      </c>
      <c r="E83" s="26">
        <f t="shared" si="32"/>
        <v>0</v>
      </c>
      <c r="F83" s="26">
        <f t="shared" si="32"/>
        <v>0</v>
      </c>
    </row>
    <row r="84" spans="1:6" ht="30" hidden="1">
      <c r="A84" s="32" t="s">
        <v>17</v>
      </c>
      <c r="B84" s="34" t="s">
        <v>130</v>
      </c>
      <c r="C84" s="25">
        <v>240</v>
      </c>
      <c r="D84" s="26">
        <f>'Приложение 5'!G196</f>
        <v>0</v>
      </c>
      <c r="E84" s="26">
        <f>'Приложение 5'!H196</f>
        <v>0</v>
      </c>
      <c r="F84" s="26">
        <f>'Приложение 5'!I196</f>
        <v>0</v>
      </c>
    </row>
    <row r="85" spans="1:6" ht="30">
      <c r="A85" s="32" t="s">
        <v>57</v>
      </c>
      <c r="B85" s="34" t="s">
        <v>255</v>
      </c>
      <c r="C85" s="25">
        <v>600</v>
      </c>
      <c r="D85" s="26">
        <f>D86</f>
        <v>2153.4</v>
      </c>
      <c r="E85" s="26">
        <f t="shared" ref="E85:F85" si="34">E86</f>
        <v>2153.4</v>
      </c>
      <c r="F85" s="26">
        <f t="shared" si="34"/>
        <v>1987.6</v>
      </c>
    </row>
    <row r="86" spans="1:6">
      <c r="A86" s="32" t="s">
        <v>58</v>
      </c>
      <c r="B86" s="34" t="s">
        <v>255</v>
      </c>
      <c r="C86" s="25">
        <v>610</v>
      </c>
      <c r="D86" s="26">
        <f>'Приложение 6'!F202</f>
        <v>2153.4</v>
      </c>
      <c r="E86" s="26">
        <f>'Приложение 6'!G202</f>
        <v>2153.4</v>
      </c>
      <c r="F86" s="26">
        <f>'Приложение 6'!H202</f>
        <v>1987.6</v>
      </c>
    </row>
    <row r="87" spans="1:6" ht="30">
      <c r="A87" s="31" t="s">
        <v>131</v>
      </c>
      <c r="B87" s="25" t="s">
        <v>49</v>
      </c>
      <c r="C87" s="25"/>
      <c r="D87" s="26">
        <f>D88</f>
        <v>1004.1999999999999</v>
      </c>
      <c r="E87" s="26">
        <f t="shared" ref="E87:F93" si="35">E88</f>
        <v>135.4</v>
      </c>
      <c r="F87" s="26">
        <f t="shared" si="35"/>
        <v>35.4</v>
      </c>
    </row>
    <row r="88" spans="1:6">
      <c r="A88" s="31" t="s">
        <v>132</v>
      </c>
      <c r="B88" s="25" t="s">
        <v>50</v>
      </c>
      <c r="C88" s="25"/>
      <c r="D88" s="26">
        <f>D89+D92</f>
        <v>1004.1999999999999</v>
      </c>
      <c r="E88" s="26">
        <f t="shared" ref="E88:F88" si="36">E89+E92</f>
        <v>135.4</v>
      </c>
      <c r="F88" s="26">
        <f t="shared" si="36"/>
        <v>35.4</v>
      </c>
    </row>
    <row r="89" spans="1:6" ht="30">
      <c r="A89" s="32" t="s">
        <v>254</v>
      </c>
      <c r="B89" s="34" t="s">
        <v>253</v>
      </c>
      <c r="C89" s="25"/>
      <c r="D89" s="26">
        <f>D90</f>
        <v>35.4</v>
      </c>
      <c r="E89" s="26">
        <f t="shared" si="35"/>
        <v>35.4</v>
      </c>
      <c r="F89" s="26">
        <f t="shared" si="35"/>
        <v>35.4</v>
      </c>
    </row>
    <row r="90" spans="1:6" s="55" customFormat="1" ht="30">
      <c r="A90" s="32" t="s">
        <v>32</v>
      </c>
      <c r="B90" s="34" t="s">
        <v>253</v>
      </c>
      <c r="C90" s="25">
        <v>200</v>
      </c>
      <c r="D90" s="37">
        <f>D91</f>
        <v>35.4</v>
      </c>
      <c r="E90" s="37">
        <f>E91</f>
        <v>35.4</v>
      </c>
      <c r="F90" s="37">
        <f>F91</f>
        <v>35.4</v>
      </c>
    </row>
    <row r="91" spans="1:6" s="55" customFormat="1" ht="30">
      <c r="A91" s="32" t="s">
        <v>17</v>
      </c>
      <c r="B91" s="34" t="s">
        <v>253</v>
      </c>
      <c r="C91" s="25">
        <v>240</v>
      </c>
      <c r="D91" s="37">
        <f>'Приложение 5'!G203</f>
        <v>35.4</v>
      </c>
      <c r="E91" s="37">
        <f>'Приложение 5'!H203</f>
        <v>35.4</v>
      </c>
      <c r="F91" s="37">
        <f>'Приложение 5'!I203</f>
        <v>35.4</v>
      </c>
    </row>
    <row r="92" spans="1:6" s="55" customFormat="1" ht="30">
      <c r="A92" s="32" t="s">
        <v>246</v>
      </c>
      <c r="B92" s="34" t="s">
        <v>252</v>
      </c>
      <c r="C92" s="25"/>
      <c r="D92" s="37">
        <f>D93</f>
        <v>968.8</v>
      </c>
      <c r="E92" s="37">
        <f t="shared" ref="E92:F92" si="37">E93</f>
        <v>100</v>
      </c>
      <c r="F92" s="37">
        <f t="shared" si="37"/>
        <v>0</v>
      </c>
    </row>
    <row r="93" spans="1:6" s="40" customFormat="1" ht="30">
      <c r="A93" s="32" t="s">
        <v>57</v>
      </c>
      <c r="B93" s="34" t="s">
        <v>252</v>
      </c>
      <c r="C93" s="25">
        <v>600</v>
      </c>
      <c r="D93" s="37">
        <f>D94</f>
        <v>968.8</v>
      </c>
      <c r="E93" s="37">
        <f t="shared" si="35"/>
        <v>100</v>
      </c>
      <c r="F93" s="37">
        <f t="shared" si="35"/>
        <v>0</v>
      </c>
    </row>
    <row r="94" spans="1:6" s="40" customFormat="1">
      <c r="A94" s="32" t="s">
        <v>58</v>
      </c>
      <c r="B94" s="34" t="s">
        <v>252</v>
      </c>
      <c r="C94" s="25">
        <v>610</v>
      </c>
      <c r="D94" s="37">
        <f>'Приложение 5'!G206</f>
        <v>968.8</v>
      </c>
      <c r="E94" s="37">
        <f>'Приложение 5'!H206</f>
        <v>100</v>
      </c>
      <c r="F94" s="37">
        <f>'Приложение 5'!I206</f>
        <v>0</v>
      </c>
    </row>
    <row r="95" spans="1:6" ht="30">
      <c r="A95" s="32" t="s">
        <v>133</v>
      </c>
      <c r="B95" s="34" t="s">
        <v>51</v>
      </c>
      <c r="C95" s="25"/>
      <c r="D95" s="26">
        <f>D96</f>
        <v>500</v>
      </c>
      <c r="E95" s="26">
        <f t="shared" ref="E95:F98" si="38">E96</f>
        <v>0</v>
      </c>
      <c r="F95" s="26">
        <f t="shared" si="38"/>
        <v>0</v>
      </c>
    </row>
    <row r="96" spans="1:6">
      <c r="A96" s="32" t="s">
        <v>134</v>
      </c>
      <c r="B96" s="34" t="s">
        <v>52</v>
      </c>
      <c r="C96" s="25"/>
      <c r="D96" s="26">
        <f>D97</f>
        <v>500</v>
      </c>
      <c r="E96" s="26">
        <f t="shared" si="38"/>
        <v>0</v>
      </c>
      <c r="F96" s="26">
        <f t="shared" si="38"/>
        <v>0</v>
      </c>
    </row>
    <row r="97" spans="1:6" ht="30">
      <c r="A97" s="32" t="s">
        <v>246</v>
      </c>
      <c r="B97" s="34" t="s">
        <v>251</v>
      </c>
      <c r="C97" s="25"/>
      <c r="D97" s="26">
        <f>D98</f>
        <v>500</v>
      </c>
      <c r="E97" s="26">
        <f t="shared" si="38"/>
        <v>0</v>
      </c>
      <c r="F97" s="26">
        <f t="shared" si="38"/>
        <v>0</v>
      </c>
    </row>
    <row r="98" spans="1:6" s="40" customFormat="1" ht="30">
      <c r="A98" s="32" t="s">
        <v>57</v>
      </c>
      <c r="B98" s="34" t="s">
        <v>251</v>
      </c>
      <c r="C98" s="25">
        <v>600</v>
      </c>
      <c r="D98" s="37">
        <f>D99</f>
        <v>500</v>
      </c>
      <c r="E98" s="37">
        <f t="shared" si="38"/>
        <v>0</v>
      </c>
      <c r="F98" s="37">
        <f t="shared" si="38"/>
        <v>0</v>
      </c>
    </row>
    <row r="99" spans="1:6" s="40" customFormat="1">
      <c r="A99" s="32" t="s">
        <v>58</v>
      </c>
      <c r="B99" s="34" t="s">
        <v>251</v>
      </c>
      <c r="C99" s="25">
        <v>610</v>
      </c>
      <c r="D99" s="37">
        <f>'Приложение 5'!G211</f>
        <v>500</v>
      </c>
      <c r="E99" s="37">
        <f>'Приложение 5'!H211</f>
        <v>0</v>
      </c>
      <c r="F99" s="37">
        <f>'Приложение 5'!I211</f>
        <v>0</v>
      </c>
    </row>
    <row r="100" spans="1:6" s="14" customFormat="1" ht="42.75">
      <c r="A100" s="62" t="s">
        <v>175</v>
      </c>
      <c r="B100" s="63" t="s">
        <v>54</v>
      </c>
      <c r="C100" s="63"/>
      <c r="D100" s="64">
        <f>D101+D123</f>
        <v>24131.4</v>
      </c>
      <c r="E100" s="64">
        <f>E101+E123</f>
        <v>23746.5</v>
      </c>
      <c r="F100" s="64">
        <f>F101+F123</f>
        <v>23746.5</v>
      </c>
    </row>
    <row r="101" spans="1:6" ht="30">
      <c r="A101" s="31" t="s">
        <v>136</v>
      </c>
      <c r="B101" s="25" t="s">
        <v>55</v>
      </c>
      <c r="C101" s="25"/>
      <c r="D101" s="26">
        <f>D102+D106+D116+D110</f>
        <v>17288.8</v>
      </c>
      <c r="E101" s="26">
        <f>E102+E106+E116+E110</f>
        <v>16903.900000000001</v>
      </c>
      <c r="F101" s="26">
        <f>F102+F106+F116+F110</f>
        <v>16903.900000000001</v>
      </c>
    </row>
    <row r="102" spans="1:6" ht="45">
      <c r="A102" s="31" t="s">
        <v>137</v>
      </c>
      <c r="B102" s="25" t="s">
        <v>56</v>
      </c>
      <c r="C102" s="25"/>
      <c r="D102" s="26">
        <f>D103</f>
        <v>12252.9</v>
      </c>
      <c r="E102" s="26">
        <f t="shared" ref="E102:F104" si="39">E103</f>
        <v>12252.9</v>
      </c>
      <c r="F102" s="26">
        <f t="shared" si="39"/>
        <v>12252.9</v>
      </c>
    </row>
    <row r="103" spans="1:6" ht="30">
      <c r="A103" s="32" t="s">
        <v>246</v>
      </c>
      <c r="B103" s="34" t="s">
        <v>250</v>
      </c>
      <c r="C103" s="25"/>
      <c r="D103" s="26">
        <f>D104</f>
        <v>12252.9</v>
      </c>
      <c r="E103" s="26">
        <f t="shared" si="39"/>
        <v>12252.9</v>
      </c>
      <c r="F103" s="26">
        <f t="shared" si="39"/>
        <v>12252.9</v>
      </c>
    </row>
    <row r="104" spans="1:6" ht="30">
      <c r="A104" s="32" t="s">
        <v>57</v>
      </c>
      <c r="B104" s="34" t="s">
        <v>250</v>
      </c>
      <c r="C104" s="25">
        <v>600</v>
      </c>
      <c r="D104" s="26">
        <f>D105</f>
        <v>12252.9</v>
      </c>
      <c r="E104" s="26">
        <f t="shared" si="39"/>
        <v>12252.9</v>
      </c>
      <c r="F104" s="26">
        <f t="shared" si="39"/>
        <v>12252.9</v>
      </c>
    </row>
    <row r="105" spans="1:6">
      <c r="A105" s="31" t="s">
        <v>58</v>
      </c>
      <c r="B105" s="34" t="s">
        <v>250</v>
      </c>
      <c r="C105" s="25">
        <v>610</v>
      </c>
      <c r="D105" s="26">
        <f>'Приложение 5'!G230</f>
        <v>12252.9</v>
      </c>
      <c r="E105" s="26">
        <f>'Приложение 5'!H230</f>
        <v>12252.9</v>
      </c>
      <c r="F105" s="26">
        <f>'Приложение 5'!I230</f>
        <v>12252.9</v>
      </c>
    </row>
    <row r="106" spans="1:6" ht="30">
      <c r="A106" s="31" t="s">
        <v>187</v>
      </c>
      <c r="B106" s="25" t="s">
        <v>59</v>
      </c>
      <c r="C106" s="25"/>
      <c r="D106" s="26">
        <f>D107</f>
        <v>384.9</v>
      </c>
      <c r="E106" s="26">
        <f t="shared" ref="E106:F106" si="40">E107</f>
        <v>0</v>
      </c>
      <c r="F106" s="26">
        <f t="shared" si="40"/>
        <v>0</v>
      </c>
    </row>
    <row r="107" spans="1:6" ht="30">
      <c r="A107" s="32" t="s">
        <v>249</v>
      </c>
      <c r="B107" s="34" t="s">
        <v>248</v>
      </c>
      <c r="C107" s="25"/>
      <c r="D107" s="26">
        <f>D108</f>
        <v>384.9</v>
      </c>
      <c r="E107" s="26">
        <f t="shared" ref="E107:F108" si="41">E108</f>
        <v>0</v>
      </c>
      <c r="F107" s="26">
        <f t="shared" si="41"/>
        <v>0</v>
      </c>
    </row>
    <row r="108" spans="1:6" s="14" customFormat="1" ht="30">
      <c r="A108" s="32" t="s">
        <v>57</v>
      </c>
      <c r="B108" s="34" t="s">
        <v>248</v>
      </c>
      <c r="C108" s="34">
        <v>600</v>
      </c>
      <c r="D108" s="35">
        <f>D109</f>
        <v>384.9</v>
      </c>
      <c r="E108" s="35">
        <f t="shared" si="41"/>
        <v>0</v>
      </c>
      <c r="F108" s="35">
        <f t="shared" si="41"/>
        <v>0</v>
      </c>
    </row>
    <row r="109" spans="1:6">
      <c r="A109" s="32" t="s">
        <v>58</v>
      </c>
      <c r="B109" s="34" t="s">
        <v>248</v>
      </c>
      <c r="C109" s="25">
        <v>610</v>
      </c>
      <c r="D109" s="26">
        <f>'Приложение 5'!G234</f>
        <v>384.9</v>
      </c>
      <c r="E109" s="26">
        <f>'Приложение 5'!H234</f>
        <v>0</v>
      </c>
      <c r="F109" s="26">
        <f>'Приложение 5'!I234</f>
        <v>0</v>
      </c>
    </row>
    <row r="110" spans="1:6" s="55" customFormat="1" ht="63.75" hidden="1" customHeight="1">
      <c r="A110" s="36" t="s">
        <v>229</v>
      </c>
      <c r="B110" s="25" t="s">
        <v>228</v>
      </c>
      <c r="C110" s="25"/>
      <c r="D110" s="37">
        <f>D111</f>
        <v>0</v>
      </c>
      <c r="E110" s="37">
        <f t="shared" ref="E110:F114" si="42">E111</f>
        <v>0</v>
      </c>
      <c r="F110" s="37">
        <f t="shared" si="42"/>
        <v>0</v>
      </c>
    </row>
    <row r="111" spans="1:6" s="55" customFormat="1" ht="45" hidden="1">
      <c r="A111" s="36" t="s">
        <v>216</v>
      </c>
      <c r="B111" s="25" t="s">
        <v>228</v>
      </c>
      <c r="C111" s="25"/>
      <c r="D111" s="37">
        <f>D112+D114</f>
        <v>0</v>
      </c>
      <c r="E111" s="37">
        <f>E114</f>
        <v>0</v>
      </c>
      <c r="F111" s="37">
        <f>F114</f>
        <v>0</v>
      </c>
    </row>
    <row r="112" spans="1:6" s="55" customFormat="1" ht="30" hidden="1">
      <c r="A112" s="36" t="s">
        <v>32</v>
      </c>
      <c r="B112" s="25" t="s">
        <v>228</v>
      </c>
      <c r="C112" s="25">
        <v>200</v>
      </c>
      <c r="D112" s="37">
        <f>D113</f>
        <v>0</v>
      </c>
      <c r="E112" s="37">
        <f t="shared" ref="E112:F112" si="43">E113</f>
        <v>0</v>
      </c>
      <c r="F112" s="37">
        <f t="shared" si="43"/>
        <v>0</v>
      </c>
    </row>
    <row r="113" spans="1:6" s="55" customFormat="1" ht="30" hidden="1">
      <c r="A113" s="36" t="s">
        <v>17</v>
      </c>
      <c r="B113" s="25" t="s">
        <v>228</v>
      </c>
      <c r="C113" s="25">
        <v>240</v>
      </c>
      <c r="D113" s="37">
        <f>'Приложение 5'!G238</f>
        <v>0</v>
      </c>
      <c r="E113" s="37"/>
      <c r="F113" s="37"/>
    </row>
    <row r="114" spans="1:6" s="57" customFormat="1" ht="30" hidden="1">
      <c r="A114" s="36" t="s">
        <v>57</v>
      </c>
      <c r="B114" s="25" t="s">
        <v>228</v>
      </c>
      <c r="C114" s="25">
        <v>600</v>
      </c>
      <c r="D114" s="37">
        <f>D115</f>
        <v>0</v>
      </c>
      <c r="E114" s="37">
        <f t="shared" si="42"/>
        <v>0</v>
      </c>
      <c r="F114" s="37">
        <f t="shared" si="42"/>
        <v>0</v>
      </c>
    </row>
    <row r="115" spans="1:6" s="47" customFormat="1" hidden="1">
      <c r="A115" s="36" t="s">
        <v>58</v>
      </c>
      <c r="B115" s="25" t="s">
        <v>228</v>
      </c>
      <c r="C115" s="25">
        <v>610</v>
      </c>
      <c r="D115" s="37">
        <f>'Приложение 5'!G240</f>
        <v>0</v>
      </c>
      <c r="E115" s="37">
        <f>'Приложение 5'!H240</f>
        <v>0</v>
      </c>
      <c r="F115" s="37">
        <f>'Приложение 5'!I240</f>
        <v>0</v>
      </c>
    </row>
    <row r="116" spans="1:6" ht="30">
      <c r="A116" s="31" t="s">
        <v>138</v>
      </c>
      <c r="B116" s="25" t="s">
        <v>139</v>
      </c>
      <c r="C116" s="25"/>
      <c r="D116" s="26">
        <f>D117+D120</f>
        <v>4651</v>
      </c>
      <c r="E116" s="26">
        <f t="shared" ref="E116:F116" si="44">E117+E120</f>
        <v>4651</v>
      </c>
      <c r="F116" s="26">
        <f t="shared" si="44"/>
        <v>4651</v>
      </c>
    </row>
    <row r="117" spans="1:6" ht="33" customHeight="1">
      <c r="A117" s="31" t="s">
        <v>140</v>
      </c>
      <c r="B117" s="25" t="s">
        <v>157</v>
      </c>
      <c r="C117" s="25"/>
      <c r="D117" s="26">
        <f>D118</f>
        <v>4325.3999999999996</v>
      </c>
      <c r="E117" s="26">
        <f t="shared" ref="E117:F118" si="45">E118</f>
        <v>4325.3999999999996</v>
      </c>
      <c r="F117" s="26">
        <f t="shared" si="45"/>
        <v>4325.3999999999996</v>
      </c>
    </row>
    <row r="118" spans="1:6" ht="30">
      <c r="A118" s="31" t="s">
        <v>57</v>
      </c>
      <c r="B118" s="25" t="s">
        <v>157</v>
      </c>
      <c r="C118" s="25">
        <v>600</v>
      </c>
      <c r="D118" s="26">
        <f>D119</f>
        <v>4325.3999999999996</v>
      </c>
      <c r="E118" s="26">
        <f t="shared" si="45"/>
        <v>4325.3999999999996</v>
      </c>
      <c r="F118" s="26">
        <f t="shared" si="45"/>
        <v>4325.3999999999996</v>
      </c>
    </row>
    <row r="119" spans="1:6">
      <c r="A119" s="31" t="s">
        <v>58</v>
      </c>
      <c r="B119" s="25" t="s">
        <v>157</v>
      </c>
      <c r="C119" s="25">
        <v>610</v>
      </c>
      <c r="D119" s="26">
        <f>'Приложение 5'!G244</f>
        <v>4325.3999999999996</v>
      </c>
      <c r="E119" s="26">
        <f>'Приложение 5'!H244</f>
        <v>4325.3999999999996</v>
      </c>
      <c r="F119" s="26">
        <f>'Приложение 5'!I244</f>
        <v>4325.3999999999996</v>
      </c>
    </row>
    <row r="120" spans="1:6" ht="45">
      <c r="A120" s="31" t="s">
        <v>141</v>
      </c>
      <c r="B120" s="25" t="s">
        <v>158</v>
      </c>
      <c r="C120" s="25"/>
      <c r="D120" s="26">
        <f>D121</f>
        <v>325.60000000000002</v>
      </c>
      <c r="E120" s="26">
        <f t="shared" ref="E120:F121" si="46">E121</f>
        <v>325.60000000000002</v>
      </c>
      <c r="F120" s="26">
        <f t="shared" si="46"/>
        <v>325.60000000000002</v>
      </c>
    </row>
    <row r="121" spans="1:6" ht="30">
      <c r="A121" s="31" t="s">
        <v>57</v>
      </c>
      <c r="B121" s="25" t="s">
        <v>158</v>
      </c>
      <c r="C121" s="25">
        <v>600</v>
      </c>
      <c r="D121" s="26">
        <f>D122</f>
        <v>325.60000000000002</v>
      </c>
      <c r="E121" s="26">
        <f t="shared" si="46"/>
        <v>325.60000000000002</v>
      </c>
      <c r="F121" s="26">
        <f t="shared" si="46"/>
        <v>325.60000000000002</v>
      </c>
    </row>
    <row r="122" spans="1:6">
      <c r="A122" s="31" t="s">
        <v>58</v>
      </c>
      <c r="B122" s="25" t="s">
        <v>158</v>
      </c>
      <c r="C122" s="25">
        <v>610</v>
      </c>
      <c r="D122" s="26">
        <f>'Приложение 5'!G247</f>
        <v>325.60000000000002</v>
      </c>
      <c r="E122" s="26">
        <f>'Приложение 5'!H247</f>
        <v>325.60000000000002</v>
      </c>
      <c r="F122" s="26">
        <f>'Приложение 5'!I247</f>
        <v>325.60000000000002</v>
      </c>
    </row>
    <row r="123" spans="1:6" ht="45">
      <c r="A123" s="31" t="s">
        <v>176</v>
      </c>
      <c r="B123" s="25" t="s">
        <v>62</v>
      </c>
      <c r="C123" s="25"/>
      <c r="D123" s="26">
        <f>D124</f>
        <v>6842.6</v>
      </c>
      <c r="E123" s="26">
        <f t="shared" ref="E123:F123" si="47">E124</f>
        <v>6842.6</v>
      </c>
      <c r="F123" s="26">
        <f t="shared" si="47"/>
        <v>6842.6</v>
      </c>
    </row>
    <row r="124" spans="1:6" ht="45">
      <c r="A124" s="31" t="s">
        <v>144</v>
      </c>
      <c r="B124" s="25" t="s">
        <v>63</v>
      </c>
      <c r="C124" s="25"/>
      <c r="D124" s="26">
        <f>D125+D128+D131</f>
        <v>6842.6</v>
      </c>
      <c r="E124" s="26">
        <f t="shared" ref="E124:F124" si="48">E125+E128+E131</f>
        <v>6842.6</v>
      </c>
      <c r="F124" s="26">
        <f t="shared" si="48"/>
        <v>6842.6</v>
      </c>
    </row>
    <row r="125" spans="1:6" ht="30">
      <c r="A125" s="32" t="s">
        <v>246</v>
      </c>
      <c r="B125" s="34" t="s">
        <v>247</v>
      </c>
      <c r="C125" s="25"/>
      <c r="D125" s="26">
        <f>D126</f>
        <v>6842.6</v>
      </c>
      <c r="E125" s="26">
        <f t="shared" ref="E125:F126" si="49">E126</f>
        <v>6842.6</v>
      </c>
      <c r="F125" s="26">
        <f t="shared" si="49"/>
        <v>6842.6</v>
      </c>
    </row>
    <row r="126" spans="1:6" ht="30">
      <c r="A126" s="32" t="s">
        <v>57</v>
      </c>
      <c r="B126" s="34" t="s">
        <v>247</v>
      </c>
      <c r="C126" s="25">
        <v>600</v>
      </c>
      <c r="D126" s="26">
        <f>D127</f>
        <v>6842.6</v>
      </c>
      <c r="E126" s="26">
        <f t="shared" si="49"/>
        <v>6842.6</v>
      </c>
      <c r="F126" s="26">
        <f t="shared" si="49"/>
        <v>6842.6</v>
      </c>
    </row>
    <row r="127" spans="1:6">
      <c r="A127" s="32" t="s">
        <v>58</v>
      </c>
      <c r="B127" s="34" t="s">
        <v>247</v>
      </c>
      <c r="C127" s="25">
        <v>610</v>
      </c>
      <c r="D127" s="26">
        <f>'Приложение 5'!G273</f>
        <v>6842.6</v>
      </c>
      <c r="E127" s="26">
        <f>'Приложение 5'!H273</f>
        <v>6842.6</v>
      </c>
      <c r="F127" s="26">
        <f>'Приложение 5'!I273</f>
        <v>6842.6</v>
      </c>
    </row>
    <row r="128" spans="1:6" s="47" customFormat="1" ht="30" hidden="1">
      <c r="A128" s="31" t="s">
        <v>209</v>
      </c>
      <c r="B128" s="25" t="s">
        <v>208</v>
      </c>
      <c r="C128" s="25"/>
      <c r="D128" s="26">
        <f>D129</f>
        <v>0</v>
      </c>
      <c r="E128" s="26">
        <f t="shared" ref="E128:F129" si="50">E129</f>
        <v>0</v>
      </c>
      <c r="F128" s="26">
        <f t="shared" si="50"/>
        <v>0</v>
      </c>
    </row>
    <row r="129" spans="1:6" s="47" customFormat="1" ht="30" hidden="1">
      <c r="A129" s="31" t="s">
        <v>57</v>
      </c>
      <c r="B129" s="25" t="s">
        <v>208</v>
      </c>
      <c r="C129" s="25">
        <v>600</v>
      </c>
      <c r="D129" s="26">
        <f>D130</f>
        <v>0</v>
      </c>
      <c r="E129" s="26">
        <f t="shared" si="50"/>
        <v>0</v>
      </c>
      <c r="F129" s="26">
        <f t="shared" si="50"/>
        <v>0</v>
      </c>
    </row>
    <row r="130" spans="1:6" s="47" customFormat="1" hidden="1">
      <c r="A130" s="31" t="s">
        <v>58</v>
      </c>
      <c r="B130" s="25" t="s">
        <v>208</v>
      </c>
      <c r="C130" s="25">
        <v>610</v>
      </c>
      <c r="D130" s="26">
        <f>'Приложение 5'!G276</f>
        <v>0</v>
      </c>
      <c r="E130" s="26">
        <f>'Приложение 5'!H276</f>
        <v>0</v>
      </c>
      <c r="F130" s="26">
        <f>'Приложение 5'!I276</f>
        <v>0</v>
      </c>
    </row>
    <row r="131" spans="1:6" s="47" customFormat="1" ht="45" hidden="1">
      <c r="A131" s="31" t="s">
        <v>211</v>
      </c>
      <c r="B131" s="25" t="s">
        <v>210</v>
      </c>
      <c r="C131" s="25"/>
      <c r="D131" s="26">
        <f>D132</f>
        <v>0</v>
      </c>
      <c r="E131" s="26">
        <f t="shared" ref="E131:F132" si="51">E132</f>
        <v>0</v>
      </c>
      <c r="F131" s="26">
        <f t="shared" si="51"/>
        <v>0</v>
      </c>
    </row>
    <row r="132" spans="1:6" s="47" customFormat="1" ht="30" hidden="1">
      <c r="A132" s="31" t="s">
        <v>57</v>
      </c>
      <c r="B132" s="25" t="s">
        <v>210</v>
      </c>
      <c r="C132" s="25">
        <v>600</v>
      </c>
      <c r="D132" s="26">
        <f>D133</f>
        <v>0</v>
      </c>
      <c r="E132" s="26">
        <f t="shared" si="51"/>
        <v>0</v>
      </c>
      <c r="F132" s="26">
        <f t="shared" si="51"/>
        <v>0</v>
      </c>
    </row>
    <row r="133" spans="1:6" s="47" customFormat="1" hidden="1">
      <c r="A133" s="31" t="s">
        <v>58</v>
      </c>
      <c r="B133" s="25" t="s">
        <v>210</v>
      </c>
      <c r="C133" s="25">
        <v>610</v>
      </c>
      <c r="D133" s="26">
        <f>'Приложение 5'!G279</f>
        <v>0</v>
      </c>
      <c r="E133" s="26">
        <f>'Приложение 5'!H279</f>
        <v>0</v>
      </c>
      <c r="F133" s="26">
        <f>'Приложение 5'!I279</f>
        <v>0</v>
      </c>
    </row>
    <row r="134" spans="1:6" ht="176.25" customHeight="1">
      <c r="A134" s="62" t="s">
        <v>173</v>
      </c>
      <c r="B134" s="63" t="s">
        <v>125</v>
      </c>
      <c r="C134" s="63"/>
      <c r="D134" s="64">
        <f>D135</f>
        <v>1000</v>
      </c>
      <c r="E134" s="64">
        <f t="shared" ref="E134:F137" si="52">E135</f>
        <v>1000</v>
      </c>
      <c r="F134" s="64">
        <f t="shared" si="52"/>
        <v>1000</v>
      </c>
    </row>
    <row r="135" spans="1:6" ht="45" customHeight="1">
      <c r="A135" s="31" t="s">
        <v>126</v>
      </c>
      <c r="B135" s="25" t="s">
        <v>127</v>
      </c>
      <c r="C135" s="25"/>
      <c r="D135" s="26">
        <f>D136</f>
        <v>1000</v>
      </c>
      <c r="E135" s="26">
        <f t="shared" si="52"/>
        <v>1000</v>
      </c>
      <c r="F135" s="26">
        <f t="shared" si="52"/>
        <v>1000</v>
      </c>
    </row>
    <row r="136" spans="1:6" ht="41.45" customHeight="1">
      <c r="A136" s="32" t="s">
        <v>246</v>
      </c>
      <c r="B136" s="34" t="s">
        <v>258</v>
      </c>
      <c r="C136" s="25"/>
      <c r="D136" s="26">
        <f>D137</f>
        <v>1000</v>
      </c>
      <c r="E136" s="26">
        <f t="shared" si="52"/>
        <v>1000</v>
      </c>
      <c r="F136" s="26">
        <f t="shared" si="52"/>
        <v>1000</v>
      </c>
    </row>
    <row r="137" spans="1:6" s="40" customFormat="1" ht="43.5" customHeight="1">
      <c r="A137" s="32" t="s">
        <v>57</v>
      </c>
      <c r="B137" s="34" t="s">
        <v>258</v>
      </c>
      <c r="C137" s="25">
        <v>600</v>
      </c>
      <c r="D137" s="37">
        <f>D138</f>
        <v>1000</v>
      </c>
      <c r="E137" s="37">
        <f t="shared" si="52"/>
        <v>1000</v>
      </c>
      <c r="F137" s="37">
        <f t="shared" si="52"/>
        <v>1000</v>
      </c>
    </row>
    <row r="138" spans="1:6" s="40" customFormat="1" ht="27.75" customHeight="1">
      <c r="A138" s="32" t="s">
        <v>58</v>
      </c>
      <c r="B138" s="34" t="s">
        <v>258</v>
      </c>
      <c r="C138" s="25">
        <v>610</v>
      </c>
      <c r="D138" s="37">
        <f>'Приложение 5'!G160</f>
        <v>1000</v>
      </c>
      <c r="E138" s="37">
        <f>'Приложение 5'!H160</f>
        <v>1000</v>
      </c>
      <c r="F138" s="37">
        <f>'Приложение 5'!I160</f>
        <v>1000</v>
      </c>
    </row>
    <row r="139" spans="1:6" ht="31.9" customHeight="1">
      <c r="A139" s="65" t="s">
        <v>9</v>
      </c>
      <c r="B139" s="66" t="s">
        <v>78</v>
      </c>
      <c r="C139" s="63"/>
      <c r="D139" s="64">
        <f>D140+D144</f>
        <v>14134.7</v>
      </c>
      <c r="E139" s="64">
        <f t="shared" ref="E139:F139" si="53">E140+E144</f>
        <v>8648.4</v>
      </c>
      <c r="F139" s="64">
        <f t="shared" si="53"/>
        <v>13715.500000000002</v>
      </c>
    </row>
    <row r="140" spans="1:6" ht="31.9" customHeight="1">
      <c r="A140" s="17" t="s">
        <v>154</v>
      </c>
      <c r="B140" s="18" t="s">
        <v>153</v>
      </c>
      <c r="C140" s="25"/>
      <c r="D140" s="26">
        <f>D141</f>
        <v>1368</v>
      </c>
      <c r="E140" s="26">
        <f t="shared" ref="E140:F142" si="54">E141</f>
        <v>1372</v>
      </c>
      <c r="F140" s="26">
        <f t="shared" si="54"/>
        <v>1375</v>
      </c>
    </row>
    <row r="141" spans="1:6" ht="32.65" customHeight="1">
      <c r="A141" s="19" t="s">
        <v>155</v>
      </c>
      <c r="B141" s="18" t="s">
        <v>156</v>
      </c>
      <c r="C141" s="25"/>
      <c r="D141" s="26">
        <f>D142</f>
        <v>1368</v>
      </c>
      <c r="E141" s="26">
        <f t="shared" si="54"/>
        <v>1372</v>
      </c>
      <c r="F141" s="26">
        <f t="shared" si="54"/>
        <v>1375</v>
      </c>
    </row>
    <row r="142" spans="1:6" ht="60">
      <c r="A142" s="20" t="s">
        <v>11</v>
      </c>
      <c r="B142" s="18" t="s">
        <v>156</v>
      </c>
      <c r="C142" s="25">
        <v>100</v>
      </c>
      <c r="D142" s="26">
        <f>D143</f>
        <v>1368</v>
      </c>
      <c r="E142" s="26">
        <f t="shared" si="54"/>
        <v>1372</v>
      </c>
      <c r="F142" s="26">
        <f t="shared" si="54"/>
        <v>1375</v>
      </c>
    </row>
    <row r="143" spans="1:6" ht="28.35" customHeight="1">
      <c r="A143" s="20" t="s">
        <v>12</v>
      </c>
      <c r="B143" s="18" t="s">
        <v>156</v>
      </c>
      <c r="C143" s="25">
        <v>120</v>
      </c>
      <c r="D143" s="26">
        <f>'Приложение 5'!G293</f>
        <v>1368</v>
      </c>
      <c r="E143" s="26">
        <f>'Приложение 5'!H293</f>
        <v>1372</v>
      </c>
      <c r="F143" s="26">
        <f>'Приложение 5'!I293</f>
        <v>1375</v>
      </c>
    </row>
    <row r="144" spans="1:6" ht="30">
      <c r="A144" s="31" t="s">
        <v>10</v>
      </c>
      <c r="B144" s="25" t="s">
        <v>88</v>
      </c>
      <c r="C144" s="25"/>
      <c r="D144" s="26">
        <f>D145+D150</f>
        <v>12766.7</v>
      </c>
      <c r="E144" s="26">
        <f>E145+E150</f>
        <v>7276.4</v>
      </c>
      <c r="F144" s="26">
        <f>F145+F150</f>
        <v>12340.500000000002</v>
      </c>
    </row>
    <row r="145" spans="1:6" ht="30">
      <c r="A145" s="31" t="s">
        <v>14</v>
      </c>
      <c r="B145" s="25" t="s">
        <v>89</v>
      </c>
      <c r="C145" s="25"/>
      <c r="D145" s="26">
        <f>D146+D148</f>
        <v>12740.5</v>
      </c>
      <c r="E145" s="26">
        <f t="shared" ref="E145:F145" si="55">E146+E148</f>
        <v>7250.2</v>
      </c>
      <c r="F145" s="26">
        <f t="shared" si="55"/>
        <v>12314.300000000001</v>
      </c>
    </row>
    <row r="146" spans="1:6" ht="60">
      <c r="A146" s="31" t="s">
        <v>11</v>
      </c>
      <c r="B146" s="25" t="s">
        <v>89</v>
      </c>
      <c r="C146" s="25" t="s">
        <v>15</v>
      </c>
      <c r="D146" s="26">
        <f>D147</f>
        <v>11986</v>
      </c>
      <c r="E146" s="26">
        <f t="shared" ref="E146:F146" si="56">E147</f>
        <v>6495.7</v>
      </c>
      <c r="F146" s="26">
        <f t="shared" si="56"/>
        <v>11559.800000000001</v>
      </c>
    </row>
    <row r="147" spans="1:6" ht="32.65" customHeight="1">
      <c r="A147" s="31" t="s">
        <v>12</v>
      </c>
      <c r="B147" s="25" t="s">
        <v>89</v>
      </c>
      <c r="C147" s="25" t="s">
        <v>16</v>
      </c>
      <c r="D147" s="26">
        <f>'Приложение 5'!G18+'Приложение 5'!G265</f>
        <v>11986</v>
      </c>
      <c r="E147" s="26">
        <f>'Приложение 5'!H18+'Приложение 5'!H265</f>
        <v>6495.7</v>
      </c>
      <c r="F147" s="26">
        <f>'Приложение 5'!I18+'Приложение 5'!I265</f>
        <v>11559.800000000001</v>
      </c>
    </row>
    <row r="148" spans="1:6" ht="30">
      <c r="A148" s="31" t="s">
        <v>32</v>
      </c>
      <c r="B148" s="25" t="s">
        <v>89</v>
      </c>
      <c r="C148" s="25">
        <v>200</v>
      </c>
      <c r="D148" s="26">
        <f>D149</f>
        <v>754.5</v>
      </c>
      <c r="E148" s="26">
        <f t="shared" ref="E148:F148" si="57">E149</f>
        <v>754.5</v>
      </c>
      <c r="F148" s="26">
        <f t="shared" si="57"/>
        <v>754.5</v>
      </c>
    </row>
    <row r="149" spans="1:6" ht="30">
      <c r="A149" s="31" t="s">
        <v>17</v>
      </c>
      <c r="B149" s="25" t="s">
        <v>89</v>
      </c>
      <c r="C149" s="25">
        <v>240</v>
      </c>
      <c r="D149" s="26">
        <f>'Приложение 5'!G20</f>
        <v>754.5</v>
      </c>
      <c r="E149" s="26">
        <f>'Приложение 5'!H20</f>
        <v>754.5</v>
      </c>
      <c r="F149" s="26">
        <f>'Приложение 5'!I20</f>
        <v>754.5</v>
      </c>
    </row>
    <row r="150" spans="1:6" ht="30">
      <c r="A150" s="31" t="s">
        <v>90</v>
      </c>
      <c r="B150" s="25" t="s">
        <v>91</v>
      </c>
      <c r="C150" s="25"/>
      <c r="D150" s="26">
        <f>D151</f>
        <v>26.2</v>
      </c>
      <c r="E150" s="26">
        <f t="shared" ref="E150:F151" si="58">E151</f>
        <v>26.2</v>
      </c>
      <c r="F150" s="26">
        <f t="shared" si="58"/>
        <v>26.2</v>
      </c>
    </row>
    <row r="151" spans="1:6" ht="14.65" customHeight="1">
      <c r="A151" s="31" t="s">
        <v>18</v>
      </c>
      <c r="B151" s="25" t="s">
        <v>91</v>
      </c>
      <c r="C151" s="25">
        <v>800</v>
      </c>
      <c r="D151" s="26">
        <f>D152</f>
        <v>26.2</v>
      </c>
      <c r="E151" s="26">
        <f t="shared" si="58"/>
        <v>26.2</v>
      </c>
      <c r="F151" s="26">
        <f t="shared" si="58"/>
        <v>26.2</v>
      </c>
    </row>
    <row r="152" spans="1:6" ht="14.65" customHeight="1">
      <c r="A152" s="31" t="s">
        <v>19</v>
      </c>
      <c r="B152" s="25" t="s">
        <v>91</v>
      </c>
      <c r="C152" s="25">
        <v>850</v>
      </c>
      <c r="D152" s="26">
        <f>'Приложение 5'!G23</f>
        <v>26.2</v>
      </c>
      <c r="E152" s="26">
        <f>'Приложение 5'!H23</f>
        <v>26.2</v>
      </c>
      <c r="F152" s="26">
        <f>'Приложение 5'!I23</f>
        <v>26.2</v>
      </c>
    </row>
    <row r="153" spans="1:6" ht="21.75" customHeight="1">
      <c r="A153" s="62" t="s">
        <v>24</v>
      </c>
      <c r="B153" s="63" t="s">
        <v>97</v>
      </c>
      <c r="C153" s="63"/>
      <c r="D153" s="64">
        <f>D154+D158</f>
        <v>1244.8</v>
      </c>
      <c r="E153" s="64">
        <f t="shared" ref="E153:F153" si="59">E154+E158</f>
        <v>534.5</v>
      </c>
      <c r="F153" s="64">
        <f t="shared" si="59"/>
        <v>154.5</v>
      </c>
    </row>
    <row r="154" spans="1:6" s="40" customFormat="1" ht="29.25" hidden="1" customHeight="1">
      <c r="A154" s="36" t="s">
        <v>164</v>
      </c>
      <c r="B154" s="25" t="s">
        <v>165</v>
      </c>
      <c r="C154" s="25"/>
      <c r="D154" s="37">
        <f>D155</f>
        <v>0</v>
      </c>
      <c r="E154" s="37">
        <f t="shared" ref="E154:F156" si="60">E155</f>
        <v>0</v>
      </c>
      <c r="F154" s="37">
        <f t="shared" si="60"/>
        <v>0</v>
      </c>
    </row>
    <row r="155" spans="1:6" s="40" customFormat="1" ht="33" hidden="1" customHeight="1">
      <c r="A155" s="36" t="s">
        <v>166</v>
      </c>
      <c r="B155" s="25" t="s">
        <v>167</v>
      </c>
      <c r="C155" s="25"/>
      <c r="D155" s="37">
        <f>D156</f>
        <v>0</v>
      </c>
      <c r="E155" s="37">
        <f t="shared" si="60"/>
        <v>0</v>
      </c>
      <c r="F155" s="37">
        <f t="shared" si="60"/>
        <v>0</v>
      </c>
    </row>
    <row r="156" spans="1:6" s="40" customFormat="1" ht="14.65" hidden="1" customHeight="1">
      <c r="A156" s="36" t="s">
        <v>18</v>
      </c>
      <c r="B156" s="25" t="s">
        <v>167</v>
      </c>
      <c r="C156" s="25">
        <v>800</v>
      </c>
      <c r="D156" s="37">
        <f>D157</f>
        <v>0</v>
      </c>
      <c r="E156" s="37">
        <f t="shared" si="60"/>
        <v>0</v>
      </c>
      <c r="F156" s="37">
        <f t="shared" si="60"/>
        <v>0</v>
      </c>
    </row>
    <row r="157" spans="1:6" s="40" customFormat="1" ht="14.65" hidden="1" customHeight="1">
      <c r="A157" s="36" t="s">
        <v>168</v>
      </c>
      <c r="B157" s="25" t="s">
        <v>167</v>
      </c>
      <c r="C157" s="25">
        <v>830</v>
      </c>
      <c r="D157" s="37">
        <f>'Приложение 5'!G70</f>
        <v>0</v>
      </c>
      <c r="E157" s="37">
        <f>'Приложение 5'!H70</f>
        <v>0</v>
      </c>
      <c r="F157" s="37">
        <f>'Приложение 5'!I70</f>
        <v>0</v>
      </c>
    </row>
    <row r="158" spans="1:6" ht="14.65" customHeight="1">
      <c r="A158" s="31" t="s">
        <v>98</v>
      </c>
      <c r="B158" s="25" t="s">
        <v>99</v>
      </c>
      <c r="C158" s="25"/>
      <c r="D158" s="26">
        <f>D159+D162+D173+D168+D176+D179+D182+D165</f>
        <v>1244.8</v>
      </c>
      <c r="E158" s="26">
        <f t="shared" ref="E158:F158" si="61">E159+E162+E173+E168+E176+E179+E182+E165</f>
        <v>534.5</v>
      </c>
      <c r="F158" s="26">
        <f t="shared" si="61"/>
        <v>154.5</v>
      </c>
    </row>
    <row r="159" spans="1:6">
      <c r="A159" s="31" t="s">
        <v>33</v>
      </c>
      <c r="B159" s="25" t="s">
        <v>100</v>
      </c>
      <c r="C159" s="25"/>
      <c r="D159" s="26">
        <f>D160</f>
        <v>58.7</v>
      </c>
      <c r="E159" s="26">
        <f t="shared" ref="E159:F160" si="62">E160</f>
        <v>58.7</v>
      </c>
      <c r="F159" s="26">
        <f t="shared" si="62"/>
        <v>58.7</v>
      </c>
    </row>
    <row r="160" spans="1:6" ht="14.65" customHeight="1">
      <c r="A160" s="31" t="s">
        <v>18</v>
      </c>
      <c r="B160" s="25" t="s">
        <v>100</v>
      </c>
      <c r="C160" s="25">
        <v>800</v>
      </c>
      <c r="D160" s="26">
        <f>D161</f>
        <v>58.7</v>
      </c>
      <c r="E160" s="26">
        <f t="shared" si="62"/>
        <v>58.7</v>
      </c>
      <c r="F160" s="26">
        <f t="shared" si="62"/>
        <v>58.7</v>
      </c>
    </row>
    <row r="161" spans="1:6">
      <c r="A161" s="31" t="s">
        <v>19</v>
      </c>
      <c r="B161" s="25" t="s">
        <v>100</v>
      </c>
      <c r="C161" s="25">
        <v>850</v>
      </c>
      <c r="D161" s="26">
        <f>'Приложение 5'!G74</f>
        <v>58.7</v>
      </c>
      <c r="E161" s="26">
        <f>'Приложение 5'!H74</f>
        <v>58.7</v>
      </c>
      <c r="F161" s="26">
        <f>'Приложение 5'!I74</f>
        <v>58.7</v>
      </c>
    </row>
    <row r="162" spans="1:6" ht="30">
      <c r="A162" s="31" t="s">
        <v>117</v>
      </c>
      <c r="B162" s="25" t="s">
        <v>118</v>
      </c>
      <c r="C162" s="25"/>
      <c r="D162" s="26">
        <f>D163</f>
        <v>402</v>
      </c>
      <c r="E162" s="26">
        <f t="shared" ref="E162:F163" si="63">E163</f>
        <v>380</v>
      </c>
      <c r="F162" s="26">
        <f t="shared" si="63"/>
        <v>0</v>
      </c>
    </row>
    <row r="163" spans="1:6" ht="14.65" customHeight="1">
      <c r="A163" s="31" t="s">
        <v>32</v>
      </c>
      <c r="B163" s="25" t="s">
        <v>118</v>
      </c>
      <c r="C163" s="25">
        <v>200</v>
      </c>
      <c r="D163" s="26">
        <f>D164</f>
        <v>402</v>
      </c>
      <c r="E163" s="26">
        <f t="shared" si="63"/>
        <v>380</v>
      </c>
      <c r="F163" s="26">
        <f t="shared" si="63"/>
        <v>0</v>
      </c>
    </row>
    <row r="164" spans="1:6" ht="30">
      <c r="A164" s="31" t="s">
        <v>17</v>
      </c>
      <c r="B164" s="25" t="s">
        <v>118</v>
      </c>
      <c r="C164" s="25">
        <v>240</v>
      </c>
      <c r="D164" s="26">
        <f>'Приложение 5'!G75+'Приложение 5'!G163</f>
        <v>402</v>
      </c>
      <c r="E164" s="26">
        <f>'Приложение 5'!H75+'Приложение 5'!H163</f>
        <v>380</v>
      </c>
      <c r="F164" s="26">
        <f>'Приложение 5'!I75+'Приложение 5'!I163</f>
        <v>0</v>
      </c>
    </row>
    <row r="165" spans="1:6" s="55" customFormat="1" ht="30">
      <c r="A165" s="36" t="s">
        <v>234</v>
      </c>
      <c r="B165" s="25" t="s">
        <v>235</v>
      </c>
      <c r="C165" s="25"/>
      <c r="D165" s="37">
        <f>D166</f>
        <v>138.30000000000001</v>
      </c>
      <c r="E165" s="37">
        <f t="shared" ref="E165:F166" si="64">E166</f>
        <v>0</v>
      </c>
      <c r="F165" s="37">
        <f t="shared" si="64"/>
        <v>0</v>
      </c>
    </row>
    <row r="166" spans="1:6" s="55" customFormat="1" ht="30">
      <c r="A166" s="36" t="s">
        <v>57</v>
      </c>
      <c r="B166" s="25" t="s">
        <v>235</v>
      </c>
      <c r="C166" s="25">
        <v>600</v>
      </c>
      <c r="D166" s="37">
        <f>D167</f>
        <v>138.30000000000001</v>
      </c>
      <c r="E166" s="37">
        <f>E167</f>
        <v>0</v>
      </c>
      <c r="F166" s="37">
        <f t="shared" si="64"/>
        <v>0</v>
      </c>
    </row>
    <row r="167" spans="1:6" s="55" customFormat="1">
      <c r="A167" s="36" t="s">
        <v>58</v>
      </c>
      <c r="B167" s="25" t="s">
        <v>235</v>
      </c>
      <c r="C167" s="25">
        <v>610</v>
      </c>
      <c r="D167" s="37">
        <f>'Приложение 5'!G252+'Приложение 5'!G82</f>
        <v>138.30000000000001</v>
      </c>
      <c r="E167" s="37">
        <f>'Приложение 5'!H252+'Приложение 5'!H82</f>
        <v>0</v>
      </c>
      <c r="F167" s="37">
        <f>'Приложение 5'!I252+'Приложение 5'!I82</f>
        <v>0</v>
      </c>
    </row>
    <row r="168" spans="1:6" s="47" customFormat="1">
      <c r="A168" s="31" t="s">
        <v>220</v>
      </c>
      <c r="B168" s="25" t="s">
        <v>221</v>
      </c>
      <c r="C168" s="25"/>
      <c r="D168" s="26">
        <f>D171+D169</f>
        <v>50</v>
      </c>
      <c r="E168" s="26">
        <f t="shared" ref="E168:F168" si="65">E171+E169</f>
        <v>0</v>
      </c>
      <c r="F168" s="26">
        <f t="shared" si="65"/>
        <v>0</v>
      </c>
    </row>
    <row r="169" spans="1:6" s="47" customFormat="1" ht="31.5" customHeight="1">
      <c r="A169" s="31" t="s">
        <v>32</v>
      </c>
      <c r="B169" s="25" t="s">
        <v>221</v>
      </c>
      <c r="C169" s="25">
        <v>200</v>
      </c>
      <c r="D169" s="26">
        <f>D170</f>
        <v>50</v>
      </c>
      <c r="E169" s="26">
        <f t="shared" ref="E169:F169" si="66">E170</f>
        <v>0</v>
      </c>
      <c r="F169" s="26">
        <f t="shared" si="66"/>
        <v>0</v>
      </c>
    </row>
    <row r="170" spans="1:6" s="47" customFormat="1" ht="31.5" customHeight="1">
      <c r="A170" s="31" t="s">
        <v>17</v>
      </c>
      <c r="B170" s="25" t="s">
        <v>221</v>
      </c>
      <c r="C170" s="25">
        <v>240</v>
      </c>
      <c r="D170" s="26">
        <f>'Приложение 6'!F172</f>
        <v>50</v>
      </c>
      <c r="E170" s="26">
        <f>'Приложение 6'!G172</f>
        <v>0</v>
      </c>
      <c r="F170" s="26">
        <f>'Приложение 6'!H172</f>
        <v>0</v>
      </c>
    </row>
    <row r="171" spans="1:6" s="55" customFormat="1" ht="43.5" hidden="1" customHeight="1">
      <c r="A171" s="36" t="s">
        <v>123</v>
      </c>
      <c r="B171" s="25" t="s">
        <v>221</v>
      </c>
      <c r="C171" s="25">
        <v>400</v>
      </c>
      <c r="D171" s="37">
        <f>D172</f>
        <v>0</v>
      </c>
      <c r="E171" s="37">
        <f t="shared" ref="E171:F171" si="67">E172</f>
        <v>0</v>
      </c>
      <c r="F171" s="37">
        <f t="shared" si="67"/>
        <v>0</v>
      </c>
    </row>
    <row r="172" spans="1:6" s="55" customFormat="1" ht="27.75" hidden="1" customHeight="1">
      <c r="A172" s="36" t="s">
        <v>124</v>
      </c>
      <c r="B172" s="25" t="s">
        <v>221</v>
      </c>
      <c r="C172" s="25">
        <v>410</v>
      </c>
      <c r="D172" s="37">
        <f>'Приложение 5'!G170</f>
        <v>0</v>
      </c>
      <c r="E172" s="37">
        <f>'Приложение 5'!H163</f>
        <v>0</v>
      </c>
      <c r="F172" s="37">
        <f>'Приложение 5'!I163</f>
        <v>0</v>
      </c>
    </row>
    <row r="173" spans="1:6" ht="42" customHeight="1">
      <c r="A173" s="31" t="s">
        <v>86</v>
      </c>
      <c r="B173" s="25" t="s">
        <v>142</v>
      </c>
      <c r="C173" s="25"/>
      <c r="D173" s="26">
        <f t="shared" ref="D173:F174" si="68">D174</f>
        <v>95.8</v>
      </c>
      <c r="E173" s="26">
        <f t="shared" si="68"/>
        <v>95.8</v>
      </c>
      <c r="F173" s="26">
        <f t="shared" si="68"/>
        <v>95.8</v>
      </c>
    </row>
    <row r="174" spans="1:6">
      <c r="A174" s="44" t="s">
        <v>85</v>
      </c>
      <c r="B174" s="25" t="s">
        <v>142</v>
      </c>
      <c r="C174" s="25">
        <v>300</v>
      </c>
      <c r="D174" s="26">
        <f t="shared" si="68"/>
        <v>95.8</v>
      </c>
      <c r="E174" s="26">
        <f t="shared" si="68"/>
        <v>95.8</v>
      </c>
      <c r="F174" s="26">
        <f t="shared" si="68"/>
        <v>95.8</v>
      </c>
    </row>
    <row r="175" spans="1:6">
      <c r="A175" s="44" t="s">
        <v>143</v>
      </c>
      <c r="B175" s="25" t="s">
        <v>142</v>
      </c>
      <c r="C175" s="25">
        <v>310</v>
      </c>
      <c r="D175" s="26">
        <f>'Приложение 5'!G259</f>
        <v>95.8</v>
      </c>
      <c r="E175" s="26">
        <f>'Приложение 5'!H259</f>
        <v>95.8</v>
      </c>
      <c r="F175" s="26">
        <f>'Приложение 5'!I259</f>
        <v>95.8</v>
      </c>
    </row>
    <row r="176" spans="1:6" s="40" customFormat="1" ht="74.25" customHeight="1">
      <c r="A176" s="83" t="s">
        <v>222</v>
      </c>
      <c r="B176" s="84" t="s">
        <v>223</v>
      </c>
      <c r="C176" s="84"/>
      <c r="D176" s="86">
        <f>D177</f>
        <v>500</v>
      </c>
      <c r="E176" s="86">
        <f t="shared" ref="E176:F177" si="69">E177</f>
        <v>0</v>
      </c>
      <c r="F176" s="86">
        <f t="shared" si="69"/>
        <v>0</v>
      </c>
    </row>
    <row r="177" spans="1:6" s="40" customFormat="1" ht="28.5" customHeight="1">
      <c r="A177" s="83" t="s">
        <v>32</v>
      </c>
      <c r="B177" s="84" t="s">
        <v>223</v>
      </c>
      <c r="C177" s="84">
        <v>200</v>
      </c>
      <c r="D177" s="86">
        <f>D178</f>
        <v>500</v>
      </c>
      <c r="E177" s="86">
        <f t="shared" si="69"/>
        <v>0</v>
      </c>
      <c r="F177" s="86">
        <f t="shared" si="69"/>
        <v>0</v>
      </c>
    </row>
    <row r="178" spans="1:6" s="40" customFormat="1" ht="28.5" customHeight="1">
      <c r="A178" s="83" t="s">
        <v>17</v>
      </c>
      <c r="B178" s="84" t="s">
        <v>223</v>
      </c>
      <c r="C178" s="84">
        <v>240</v>
      </c>
      <c r="D178" s="86">
        <f>'Приложение 5'!G173+'Приложение 6'!F220</f>
        <v>500</v>
      </c>
      <c r="E178" s="86">
        <f>'Приложение 5'!H171</f>
        <v>0</v>
      </c>
      <c r="F178" s="86">
        <f>'Приложение 5'!I171</f>
        <v>0</v>
      </c>
    </row>
    <row r="179" spans="1:6" s="40" customFormat="1" ht="27" hidden="1" customHeight="1">
      <c r="A179" s="83" t="s">
        <v>224</v>
      </c>
      <c r="B179" s="84" t="s">
        <v>225</v>
      </c>
      <c r="C179" s="84"/>
      <c r="D179" s="86">
        <f>D180</f>
        <v>0</v>
      </c>
      <c r="E179" s="86">
        <f t="shared" ref="E179:F180" si="70">E180</f>
        <v>0</v>
      </c>
      <c r="F179" s="86">
        <f t="shared" si="70"/>
        <v>0</v>
      </c>
    </row>
    <row r="180" spans="1:6" s="40" customFormat="1" ht="23.25" hidden="1" customHeight="1">
      <c r="A180" s="83" t="s">
        <v>32</v>
      </c>
      <c r="B180" s="84" t="s">
        <v>225</v>
      </c>
      <c r="C180" s="84">
        <v>200</v>
      </c>
      <c r="D180" s="86">
        <f>D181</f>
        <v>0</v>
      </c>
      <c r="E180" s="86">
        <f t="shared" si="70"/>
        <v>0</v>
      </c>
      <c r="F180" s="86">
        <f t="shared" si="70"/>
        <v>0</v>
      </c>
    </row>
    <row r="181" spans="1:6" s="40" customFormat="1" ht="13.5" hidden="1" customHeight="1">
      <c r="A181" s="83" t="s">
        <v>17</v>
      </c>
      <c r="B181" s="84" t="s">
        <v>225</v>
      </c>
      <c r="C181" s="84">
        <v>240</v>
      </c>
      <c r="D181" s="86">
        <f>'Приложение 5'!G176+'Приложение 6'!F223</f>
        <v>0</v>
      </c>
      <c r="E181" s="86">
        <f>'Приложение 5'!H174</f>
        <v>0</v>
      </c>
      <c r="F181" s="86">
        <f>'Приложение 5'!I174</f>
        <v>0</v>
      </c>
    </row>
    <row r="182" spans="1:6" s="40" customFormat="1" ht="18" hidden="1" customHeight="1">
      <c r="A182" s="83" t="s">
        <v>226</v>
      </c>
      <c r="B182" s="84" t="s">
        <v>227</v>
      </c>
      <c r="C182" s="84"/>
      <c r="D182" s="86">
        <f>D183</f>
        <v>0</v>
      </c>
      <c r="E182" s="86">
        <f t="shared" ref="E182:F183" si="71">E183</f>
        <v>0</v>
      </c>
      <c r="F182" s="86">
        <f t="shared" si="71"/>
        <v>0</v>
      </c>
    </row>
    <row r="183" spans="1:6" s="40" customFormat="1" ht="22.5" hidden="1" customHeight="1">
      <c r="A183" s="83" t="s">
        <v>32</v>
      </c>
      <c r="B183" s="84" t="s">
        <v>227</v>
      </c>
      <c r="C183" s="84">
        <v>200</v>
      </c>
      <c r="D183" s="86">
        <f>D184</f>
        <v>0</v>
      </c>
      <c r="E183" s="86">
        <f t="shared" si="71"/>
        <v>0</v>
      </c>
      <c r="F183" s="86">
        <f t="shared" si="71"/>
        <v>0</v>
      </c>
    </row>
    <row r="184" spans="1:6" s="40" customFormat="1" ht="18.75" hidden="1" customHeight="1">
      <c r="A184" s="83" t="s">
        <v>17</v>
      </c>
      <c r="B184" s="84" t="s">
        <v>227</v>
      </c>
      <c r="C184" s="84">
        <v>240</v>
      </c>
      <c r="D184" s="86">
        <f>'Приложение 5'!G179+'Приложение 6'!F226</f>
        <v>0</v>
      </c>
      <c r="E184" s="86">
        <f>'Приложение 5'!H177</f>
        <v>0</v>
      </c>
      <c r="F184" s="86">
        <f>'Приложение 5'!I177</f>
        <v>0</v>
      </c>
    </row>
    <row r="185" spans="1:6" ht="21" customHeight="1">
      <c r="A185" s="62" t="s">
        <v>145</v>
      </c>
      <c r="B185" s="63" t="s">
        <v>146</v>
      </c>
      <c r="C185" s="63"/>
      <c r="D185" s="64">
        <f>D186</f>
        <v>284.39999999999998</v>
      </c>
      <c r="E185" s="64">
        <f t="shared" ref="E185:F187" si="72">E186</f>
        <v>0</v>
      </c>
      <c r="F185" s="64">
        <f t="shared" si="72"/>
        <v>0</v>
      </c>
    </row>
    <row r="186" spans="1:6">
      <c r="A186" s="31" t="s">
        <v>147</v>
      </c>
      <c r="B186" s="25" t="s">
        <v>148</v>
      </c>
      <c r="C186" s="25"/>
      <c r="D186" s="26">
        <f>D187</f>
        <v>284.39999999999998</v>
      </c>
      <c r="E186" s="26">
        <f t="shared" si="72"/>
        <v>0</v>
      </c>
      <c r="F186" s="26">
        <f t="shared" si="72"/>
        <v>0</v>
      </c>
    </row>
    <row r="187" spans="1:6">
      <c r="A187" s="31" t="s">
        <v>64</v>
      </c>
      <c r="B187" s="25" t="s">
        <v>148</v>
      </c>
      <c r="C187" s="25">
        <v>700</v>
      </c>
      <c r="D187" s="26">
        <f>D188</f>
        <v>284.39999999999998</v>
      </c>
      <c r="E187" s="26">
        <f t="shared" si="72"/>
        <v>0</v>
      </c>
      <c r="F187" s="26">
        <f t="shared" si="72"/>
        <v>0</v>
      </c>
    </row>
    <row r="188" spans="1:6">
      <c r="A188" s="31" t="s">
        <v>65</v>
      </c>
      <c r="B188" s="25" t="s">
        <v>148</v>
      </c>
      <c r="C188" s="25">
        <v>730</v>
      </c>
      <c r="D188" s="26">
        <f>'Приложение 5'!G285</f>
        <v>284.39999999999998</v>
      </c>
      <c r="E188" s="26">
        <f>'Приложение 5'!H285</f>
        <v>0</v>
      </c>
      <c r="F188" s="26">
        <f>'Приложение 5'!I285</f>
        <v>0</v>
      </c>
    </row>
    <row r="189" spans="1:6" s="13" customFormat="1" ht="22.5" customHeight="1">
      <c r="A189" s="62" t="s">
        <v>80</v>
      </c>
      <c r="B189" s="63" t="s">
        <v>41</v>
      </c>
      <c r="C189" s="63"/>
      <c r="D189" s="64">
        <f t="shared" ref="D189:F193" si="73">D190</f>
        <v>120</v>
      </c>
      <c r="E189" s="64">
        <f t="shared" si="73"/>
        <v>0</v>
      </c>
      <c r="F189" s="64">
        <f t="shared" si="73"/>
        <v>0</v>
      </c>
    </row>
    <row r="190" spans="1:6" s="13" customFormat="1" ht="30">
      <c r="A190" s="32" t="s">
        <v>73</v>
      </c>
      <c r="B190" s="34" t="s">
        <v>74</v>
      </c>
      <c r="C190" s="34"/>
      <c r="D190" s="35">
        <f t="shared" si="73"/>
        <v>120</v>
      </c>
      <c r="E190" s="35">
        <f t="shared" si="73"/>
        <v>0</v>
      </c>
      <c r="F190" s="35">
        <f t="shared" si="73"/>
        <v>0</v>
      </c>
    </row>
    <row r="191" spans="1:6" s="13" customFormat="1" ht="32.25" customHeight="1">
      <c r="A191" s="32" t="s">
        <v>75</v>
      </c>
      <c r="B191" s="34" t="s">
        <v>76</v>
      </c>
      <c r="C191" s="34"/>
      <c r="D191" s="35">
        <f t="shared" si="73"/>
        <v>120</v>
      </c>
      <c r="E191" s="35">
        <f t="shared" si="73"/>
        <v>0</v>
      </c>
      <c r="F191" s="35">
        <f t="shared" si="73"/>
        <v>0</v>
      </c>
    </row>
    <row r="192" spans="1:6" s="13" customFormat="1" ht="30">
      <c r="A192" s="32" t="s">
        <v>21</v>
      </c>
      <c r="B192" s="25" t="s">
        <v>22</v>
      </c>
      <c r="C192" s="34"/>
      <c r="D192" s="35">
        <f t="shared" si="73"/>
        <v>120</v>
      </c>
      <c r="E192" s="35">
        <f t="shared" si="73"/>
        <v>0</v>
      </c>
      <c r="F192" s="35">
        <f t="shared" si="73"/>
        <v>0</v>
      </c>
    </row>
    <row r="193" spans="1:6">
      <c r="A193" s="31" t="s">
        <v>77</v>
      </c>
      <c r="B193" s="25" t="s">
        <v>22</v>
      </c>
      <c r="C193" s="25">
        <v>500</v>
      </c>
      <c r="D193" s="26">
        <f t="shared" si="73"/>
        <v>120</v>
      </c>
      <c r="E193" s="26">
        <f t="shared" si="73"/>
        <v>0</v>
      </c>
      <c r="F193" s="26">
        <f t="shared" si="73"/>
        <v>0</v>
      </c>
    </row>
    <row r="194" spans="1:6" ht="18.600000000000001" customHeight="1">
      <c r="A194" s="31" t="s">
        <v>23</v>
      </c>
      <c r="B194" s="25" t="s">
        <v>22</v>
      </c>
      <c r="C194" s="25">
        <v>540</v>
      </c>
      <c r="D194" s="26">
        <f>'Приложение 5'!G30</f>
        <v>120</v>
      </c>
      <c r="E194" s="26">
        <f>'Приложение 5'!H30</f>
        <v>0</v>
      </c>
      <c r="F194" s="26">
        <f>'Приложение 5'!I30</f>
        <v>0</v>
      </c>
    </row>
    <row r="195" spans="1:6" ht="31.5" hidden="1" customHeight="1">
      <c r="A195" s="62" t="s">
        <v>40</v>
      </c>
      <c r="B195" s="63" t="s">
        <v>102</v>
      </c>
      <c r="C195" s="63"/>
      <c r="D195" s="64">
        <f>D196+D200</f>
        <v>0</v>
      </c>
      <c r="E195" s="64">
        <f t="shared" ref="E195:F195" si="74">E196+E200</f>
        <v>0</v>
      </c>
      <c r="F195" s="64">
        <f t="shared" si="74"/>
        <v>0</v>
      </c>
    </row>
    <row r="196" spans="1:6" ht="45" hidden="1">
      <c r="A196" s="31" t="s">
        <v>104</v>
      </c>
      <c r="B196" s="25" t="s">
        <v>103</v>
      </c>
      <c r="C196" s="25"/>
      <c r="D196" s="26">
        <f t="shared" ref="D196:F198" si="75">D197</f>
        <v>0</v>
      </c>
      <c r="E196" s="26">
        <f t="shared" si="75"/>
        <v>0</v>
      </c>
      <c r="F196" s="26">
        <f t="shared" si="75"/>
        <v>0</v>
      </c>
    </row>
    <row r="197" spans="1:6" ht="44.65" hidden="1" customHeight="1">
      <c r="A197" s="31" t="s">
        <v>36</v>
      </c>
      <c r="B197" s="25" t="s">
        <v>105</v>
      </c>
      <c r="C197" s="25"/>
      <c r="D197" s="26">
        <f t="shared" si="75"/>
        <v>0</v>
      </c>
      <c r="E197" s="26">
        <f t="shared" si="75"/>
        <v>0</v>
      </c>
      <c r="F197" s="26">
        <f t="shared" si="75"/>
        <v>0</v>
      </c>
    </row>
    <row r="198" spans="1:6" ht="60" hidden="1">
      <c r="A198" s="31" t="s">
        <v>11</v>
      </c>
      <c r="B198" s="25" t="s">
        <v>105</v>
      </c>
      <c r="C198" s="25">
        <v>100</v>
      </c>
      <c r="D198" s="26">
        <f t="shared" si="75"/>
        <v>0</v>
      </c>
      <c r="E198" s="26">
        <f t="shared" si="75"/>
        <v>0</v>
      </c>
      <c r="F198" s="26">
        <f t="shared" si="75"/>
        <v>0</v>
      </c>
    </row>
    <row r="199" spans="1:6" ht="31.9" hidden="1" customHeight="1">
      <c r="A199" s="31" t="s">
        <v>12</v>
      </c>
      <c r="B199" s="25" t="s">
        <v>105</v>
      </c>
      <c r="C199" s="25">
        <v>120</v>
      </c>
      <c r="D199" s="26">
        <f>'Приложение 5'!G89</f>
        <v>0</v>
      </c>
      <c r="E199" s="26">
        <f>'Приложение 5'!H89</f>
        <v>0</v>
      </c>
      <c r="F199" s="26">
        <f>'Приложение 5'!I89</f>
        <v>0</v>
      </c>
    </row>
    <row r="200" spans="1:6" ht="28.5" hidden="1" customHeight="1">
      <c r="A200" s="31" t="s">
        <v>113</v>
      </c>
      <c r="B200" s="25" t="s">
        <v>114</v>
      </c>
      <c r="C200" s="25"/>
      <c r="D200" s="26">
        <f>D201+D204+D207+D210</f>
        <v>0</v>
      </c>
      <c r="E200" s="26">
        <f t="shared" ref="E200:F200" si="76">E201+E204+E207+E210</f>
        <v>0</v>
      </c>
      <c r="F200" s="26">
        <f t="shared" si="76"/>
        <v>0</v>
      </c>
    </row>
    <row r="201" spans="1:6" ht="45" hidden="1">
      <c r="A201" s="31" t="s">
        <v>115</v>
      </c>
      <c r="B201" s="25" t="s">
        <v>116</v>
      </c>
      <c r="C201" s="25"/>
      <c r="D201" s="26">
        <f t="shared" ref="D201:F202" si="77">D202</f>
        <v>0</v>
      </c>
      <c r="E201" s="26">
        <f t="shared" si="77"/>
        <v>0</v>
      </c>
      <c r="F201" s="26">
        <f t="shared" si="77"/>
        <v>0</v>
      </c>
    </row>
    <row r="202" spans="1:6" ht="30" hidden="1">
      <c r="A202" s="31" t="s">
        <v>32</v>
      </c>
      <c r="B202" s="25" t="s">
        <v>116</v>
      </c>
      <c r="C202" s="25">
        <v>200</v>
      </c>
      <c r="D202" s="26">
        <f t="shared" si="77"/>
        <v>0</v>
      </c>
      <c r="E202" s="26">
        <f t="shared" si="77"/>
        <v>0</v>
      </c>
      <c r="F202" s="26">
        <f t="shared" si="77"/>
        <v>0</v>
      </c>
    </row>
    <row r="203" spans="1:6" ht="30" hidden="1">
      <c r="A203" s="31" t="s">
        <v>17</v>
      </c>
      <c r="B203" s="25" t="s">
        <v>116</v>
      </c>
      <c r="C203" s="25">
        <v>240</v>
      </c>
      <c r="D203" s="26">
        <f>'Приложение 5'!G124</f>
        <v>0</v>
      </c>
      <c r="E203" s="26">
        <f>'Приложение 5'!H124</f>
        <v>0</v>
      </c>
      <c r="F203" s="26">
        <f>'Приложение 5'!I124</f>
        <v>0</v>
      </c>
    </row>
    <row r="204" spans="1:6" ht="60" hidden="1">
      <c r="A204" s="31" t="s">
        <v>121</v>
      </c>
      <c r="B204" s="25" t="s">
        <v>122</v>
      </c>
      <c r="C204" s="25"/>
      <c r="D204" s="26">
        <f>D205</f>
        <v>0</v>
      </c>
      <c r="E204" s="26">
        <f t="shared" ref="E204:F205" si="78">E205</f>
        <v>0</v>
      </c>
      <c r="F204" s="26">
        <f t="shared" si="78"/>
        <v>0</v>
      </c>
    </row>
    <row r="205" spans="1:6" ht="30.6" hidden="1" customHeight="1">
      <c r="A205" s="31" t="s">
        <v>32</v>
      </c>
      <c r="B205" s="25" t="s">
        <v>122</v>
      </c>
      <c r="C205" s="25">
        <v>200</v>
      </c>
      <c r="D205" s="26">
        <f>D206</f>
        <v>0</v>
      </c>
      <c r="E205" s="26">
        <f t="shared" si="78"/>
        <v>0</v>
      </c>
      <c r="F205" s="26">
        <f t="shared" si="78"/>
        <v>0</v>
      </c>
    </row>
    <row r="206" spans="1:6" ht="30" hidden="1">
      <c r="A206" s="31" t="s">
        <v>17</v>
      </c>
      <c r="B206" s="25" t="s">
        <v>122</v>
      </c>
      <c r="C206" s="25">
        <v>240</v>
      </c>
      <c r="D206" s="26">
        <f>'Приложение 5'!G107</f>
        <v>0</v>
      </c>
      <c r="E206" s="26">
        <f>'Приложение 5'!H107</f>
        <v>0</v>
      </c>
      <c r="F206" s="26">
        <f>'Приложение 5'!I107</f>
        <v>0</v>
      </c>
    </row>
    <row r="207" spans="1:6" ht="61.5" hidden="1" customHeight="1">
      <c r="A207" s="36" t="s">
        <v>183</v>
      </c>
      <c r="B207" s="25" t="s">
        <v>218</v>
      </c>
      <c r="C207" s="25"/>
      <c r="D207" s="37">
        <f>D208</f>
        <v>0</v>
      </c>
      <c r="E207" s="37">
        <f t="shared" ref="E207:F208" si="79">E208</f>
        <v>0</v>
      </c>
      <c r="F207" s="37">
        <f t="shared" si="79"/>
        <v>0</v>
      </c>
    </row>
    <row r="208" spans="1:6" ht="30" hidden="1">
      <c r="A208" s="36" t="s">
        <v>32</v>
      </c>
      <c r="B208" s="25" t="s">
        <v>218</v>
      </c>
      <c r="C208" s="25">
        <v>200</v>
      </c>
      <c r="D208" s="37">
        <f>D209</f>
        <v>0</v>
      </c>
      <c r="E208" s="37">
        <f t="shared" si="79"/>
        <v>0</v>
      </c>
      <c r="F208" s="37">
        <f t="shared" si="79"/>
        <v>0</v>
      </c>
    </row>
    <row r="209" spans="1:6" ht="30" hidden="1">
      <c r="A209" s="36" t="s">
        <v>17</v>
      </c>
      <c r="B209" s="25" t="s">
        <v>218</v>
      </c>
      <c r="C209" s="25">
        <v>240</v>
      </c>
      <c r="D209" s="37">
        <f>'Приложение 5'!G110</f>
        <v>0</v>
      </c>
      <c r="E209" s="37">
        <f>'Приложение 5'!H110</f>
        <v>0</v>
      </c>
      <c r="F209" s="37">
        <f>'Приложение 5'!I110</f>
        <v>0</v>
      </c>
    </row>
    <row r="210" spans="1:6" ht="63" hidden="1" customHeight="1">
      <c r="A210" s="36" t="s">
        <v>184</v>
      </c>
      <c r="B210" s="25" t="s">
        <v>217</v>
      </c>
      <c r="C210" s="25"/>
      <c r="D210" s="37">
        <f>D211</f>
        <v>0</v>
      </c>
      <c r="E210" s="37">
        <f t="shared" ref="E210:F211" si="80">E211</f>
        <v>0</v>
      </c>
      <c r="F210" s="37">
        <f t="shared" si="80"/>
        <v>0</v>
      </c>
    </row>
    <row r="211" spans="1:6" ht="30" hidden="1">
      <c r="A211" s="36" t="s">
        <v>32</v>
      </c>
      <c r="B211" s="25" t="s">
        <v>217</v>
      </c>
      <c r="C211" s="25">
        <v>200</v>
      </c>
      <c r="D211" s="37">
        <f>D212</f>
        <v>0</v>
      </c>
      <c r="E211" s="37">
        <f t="shared" si="80"/>
        <v>0</v>
      </c>
      <c r="F211" s="37">
        <f t="shared" si="80"/>
        <v>0</v>
      </c>
    </row>
    <row r="212" spans="1:6" ht="30" hidden="1">
      <c r="A212" s="36" t="s">
        <v>17</v>
      </c>
      <c r="B212" s="25" t="s">
        <v>217</v>
      </c>
      <c r="C212" s="25">
        <v>240</v>
      </c>
      <c r="D212" s="37">
        <f>'Приложение 5'!G113</f>
        <v>0</v>
      </c>
      <c r="E212" s="37">
        <f>'Приложение 5'!H113</f>
        <v>0</v>
      </c>
      <c r="F212" s="37">
        <f>'Приложение 5'!I113</f>
        <v>0</v>
      </c>
    </row>
    <row r="213" spans="1:6" ht="18" customHeight="1">
      <c r="A213" s="95" t="s">
        <v>79</v>
      </c>
      <c r="B213" s="96"/>
      <c r="C213" s="97"/>
      <c r="D213" s="39">
        <f>D6+D25+D31+D40+D62+D79+D100+D134+D139+D153+D185+D189+D195</f>
        <v>51493.500000000007</v>
      </c>
      <c r="E213" s="39">
        <f>E6+E25+E31+E40+E62+E79+E100+E134+E139+E153+E185+E189+E195</f>
        <v>38382.800000000003</v>
      </c>
      <c r="F213" s="39">
        <f>F6+F25+F31+F40+F62+F79+F100+F134+F139+F153+F185+F189+F195</f>
        <v>42399.9</v>
      </c>
    </row>
    <row r="214" spans="1:6">
      <c r="C214" s="67" t="s">
        <v>200</v>
      </c>
      <c r="D214" s="68">
        <f>'Приложение 5'!G294-'Приложение 7'!D213</f>
        <v>0</v>
      </c>
      <c r="E214" s="68">
        <f>'Приложение 5'!H294-'Приложение 7'!E213</f>
        <v>0</v>
      </c>
      <c r="F214" s="68">
        <f>'Приложение 5'!I294-'Приложение 7'!F213</f>
        <v>0</v>
      </c>
    </row>
  </sheetData>
  <mergeCells count="3">
    <mergeCell ref="A213:C213"/>
    <mergeCell ref="C1:F1"/>
    <mergeCell ref="A2:F2"/>
  </mergeCells>
  <pageMargins left="0.39370078740157483" right="0.11811023622047245" top="0.39370078740157483" bottom="0.35433070866141736" header="0" footer="0"/>
  <pageSetup paperSize="9" scale="82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5</vt:lpstr>
      <vt:lpstr>Приложение 6</vt:lpstr>
      <vt:lpstr>Приложение 7</vt:lpstr>
      <vt:lpstr>'Приложение 5'!Область_печати</vt:lpstr>
      <vt:lpstr>'Приложение 6'!Область_печати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2020-11-12T06:27:28Z</dcterms:modified>
</cp:coreProperties>
</file>